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Default Extension="vml" ContentType="application/vnd.openxmlformats-officedocument.vmlDrawing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386" yWindow="65056" windowWidth="19440" windowHeight="10065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prt" sheetId="11" state="hidden" r:id="rId11"/>
    <sheet name="DBs" sheetId="12" state="hidden" r:id="rId12"/>
  </sheets>
  <externalReferences>
    <externalReference r:id="rId15"/>
  </externalReferences>
  <definedNames>
    <definedName name="Angaben">#REF!</definedName>
    <definedName name="DB01" localSheetId="9">'[1]DBs'!$H$2:$K$49</definedName>
    <definedName name="DB01" localSheetId="1">'[1]DBs'!$H$2:$K$49</definedName>
    <definedName name="DB01" localSheetId="2">'[1]DBs'!$H$2:$K$49</definedName>
    <definedName name="DB01" localSheetId="3">'[1]DBs'!$H$2:$K$49</definedName>
    <definedName name="DB01" localSheetId="4">'[1]DBs'!$H$2:$K$49</definedName>
    <definedName name="DB01" localSheetId="5">'[1]DBs'!$H$2:$K$49</definedName>
    <definedName name="DB01" localSheetId="6">'[1]DBs'!$H$2:$K$49</definedName>
    <definedName name="DB01" localSheetId="7">'[1]DBs'!$H$2:$K$49</definedName>
    <definedName name="DB01" localSheetId="8">'[1]DBs'!$H$2:$K$49</definedName>
    <definedName name="DB01">'DBs'!$H$2:$L$49</definedName>
    <definedName name="DB02" localSheetId="9">'[1]DBs'!$M$2:$P$49</definedName>
    <definedName name="DB02" localSheetId="1">'[1]DBs'!$M$2:$P$49</definedName>
    <definedName name="DB02" localSheetId="2">'[1]DBs'!$M$2:$P$49</definedName>
    <definedName name="DB02" localSheetId="3">'[1]DBs'!$M$2:$P$49</definedName>
    <definedName name="DB02" localSheetId="4">'[1]DBs'!$M$2:$P$49</definedName>
    <definedName name="DB02" localSheetId="5">'[1]DBs'!$M$2:$P$49</definedName>
    <definedName name="DB02" localSheetId="6">'[1]DBs'!$M$2:$P$49</definedName>
    <definedName name="DB02" localSheetId="7">'[1]DBs'!$M$2:$P$49</definedName>
    <definedName name="DB02" localSheetId="8">'[1]DBs'!$M$2:$P$49</definedName>
    <definedName name="DB02">'DBs'!$N$2:$R$49</definedName>
    <definedName name="DB03" localSheetId="9">'[1]DBs'!$R$2:$U$49</definedName>
    <definedName name="DB03" localSheetId="1">'[1]DBs'!$R$2:$U$49</definedName>
    <definedName name="DB03" localSheetId="2">'[1]DBs'!$R$2:$U$49</definedName>
    <definedName name="DB03" localSheetId="3">'[1]DBs'!$R$2:$U$49</definedName>
    <definedName name="DB03" localSheetId="4">'[1]DBs'!$R$2:$U$49</definedName>
    <definedName name="DB03" localSheetId="5">'[1]DBs'!$R$2:$U$49</definedName>
    <definedName name="DB03" localSheetId="6">'[1]DBs'!$R$2:$U$49</definedName>
    <definedName name="DB03" localSheetId="7">'[1]DBs'!$R$2:$U$49</definedName>
    <definedName name="DB03" localSheetId="8">'[1]DBs'!$R$2:$U$49</definedName>
    <definedName name="DB03">'DBs'!$T$2:$X$49</definedName>
    <definedName name="DB04" localSheetId="9">'[1]DBs'!$W$2:$Z$49</definedName>
    <definedName name="DB04" localSheetId="1">'[1]DBs'!$W$2:$Z$49</definedName>
    <definedName name="DB04" localSheetId="2">'[1]DBs'!$W$2:$Z$49</definedName>
    <definedName name="DB04" localSheetId="3">'[1]DBs'!$W$2:$Z$49</definedName>
    <definedName name="DB04" localSheetId="4">'[1]DBs'!$W$2:$Z$49</definedName>
    <definedName name="DB04" localSheetId="5">'[1]DBs'!$W$2:$Z$49</definedName>
    <definedName name="DB04" localSheetId="6">'[1]DBs'!$W$2:$Z$49</definedName>
    <definedName name="DB04" localSheetId="7">'[1]DBs'!$W$2:$Z$49</definedName>
    <definedName name="DB04" localSheetId="8">'[1]DBs'!$W$2:$Z$49</definedName>
    <definedName name="DB04">'DBs'!$Z$2:$AD$49</definedName>
    <definedName name="DB05" localSheetId="9">'[1]DBs'!$AB$2:$AE$49</definedName>
    <definedName name="DB05" localSheetId="1">'[1]DBs'!$AB$2:$AE$49</definedName>
    <definedName name="DB05" localSheetId="2">'[1]DBs'!$AB$2:$AE$49</definedName>
    <definedName name="DB05" localSheetId="3">'[1]DBs'!$AB$2:$AE$49</definedName>
    <definedName name="DB05" localSheetId="4">'[1]DBs'!$AB$2:$AE$49</definedName>
    <definedName name="DB05" localSheetId="5">'[1]DBs'!$AB$2:$AE$49</definedName>
    <definedName name="DB05" localSheetId="6">'[1]DBs'!$AB$2:$AE$49</definedName>
    <definedName name="DB05" localSheetId="7">'[1]DBs'!$AB$2:$AE$49</definedName>
    <definedName name="DB05" localSheetId="8">'[1]DBs'!$AB$2:$AE$49</definedName>
    <definedName name="DB05">'DBs'!$AF$2:$AJ$49</definedName>
    <definedName name="DB06" localSheetId="9">'[1]DBs'!$AG$2:$AJ$49</definedName>
    <definedName name="DB06" localSheetId="1">'[1]DBs'!$AG$2:$AJ$49</definedName>
    <definedName name="DB06" localSheetId="2">'[1]DBs'!$AG$2:$AJ$49</definedName>
    <definedName name="DB06" localSheetId="3">'[1]DBs'!$AG$2:$AJ$49</definedName>
    <definedName name="DB06" localSheetId="4">'[1]DBs'!$AG$2:$AJ$49</definedName>
    <definedName name="DB06" localSheetId="5">'[1]DBs'!$AG$2:$AJ$49</definedName>
    <definedName name="DB06" localSheetId="6">'[1]DBs'!$AG$2:$AJ$49</definedName>
    <definedName name="DB06" localSheetId="7">'[1]DBs'!$AG$2:$AJ$49</definedName>
    <definedName name="DB06" localSheetId="8">'[1]DBs'!$AG$2:$AJ$49</definedName>
    <definedName name="DB06">'DBs'!$AL$2:$AP$49</definedName>
    <definedName name="DB07">'DBs'!$AR$2:$AV$49</definedName>
    <definedName name="DB08">'DBs'!$AX$2:$BB$49</definedName>
    <definedName name="DB09">'DBs'!$BD$2:$BH$49</definedName>
    <definedName name="DB10">'DBs'!$BJ$2:$BN$49</definedName>
    <definedName name="_xlnm.Print_Area" localSheetId="9">'10'!$A$1:$N$13</definedName>
    <definedName name="_xlnm.Print_Area" localSheetId="1">'2'!$A$1:$N$13</definedName>
    <definedName name="_xlnm.Print_Area" localSheetId="2">'3'!$A$1:$N$13</definedName>
    <definedName name="_xlnm.Print_Area" localSheetId="3">'4'!$A$1:$N$13</definedName>
    <definedName name="_xlnm.Print_Area" localSheetId="4">'5'!$A$1:$N$13</definedName>
    <definedName name="_xlnm.Print_Area" localSheetId="5">'6'!$A$1:$N$13</definedName>
    <definedName name="_xlnm.Print_Area" localSheetId="6">'7'!$A$1:$N$13</definedName>
    <definedName name="_xlnm.Print_Area" localSheetId="7">'8'!$A$1:$N$13</definedName>
    <definedName name="_xlnm.Print_Area" localSheetId="8">'9'!$A$1:$N$13</definedName>
    <definedName name="_xlnm.Print_Area" localSheetId="11">'DBs'!$H$2:$R$13</definedName>
    <definedName name="_xlnm.Print_Area" localSheetId="10">'prt'!$A$1:$AG$192</definedName>
    <definedName name="tmp" localSheetId="11">'DBs'!$H$18</definedName>
    <definedName name="tmp">#REF!</definedName>
  </definedNames>
  <calcPr calcMode="autoNoTable" fullCalcOnLoad="1" refMode="R1C1"/>
</workbook>
</file>

<file path=xl/sharedStrings.xml><?xml version="1.0" encoding="utf-8"?>
<sst xmlns="http://schemas.openxmlformats.org/spreadsheetml/2006/main" count="864" uniqueCount="258">
  <si>
    <t>Zufallszahlen</t>
  </si>
  <si>
    <t>Datenbank</t>
  </si>
  <si>
    <t>m²</t>
  </si>
  <si>
    <t>a</t>
  </si>
  <si>
    <t>dm²</t>
  </si>
  <si>
    <t>cm²</t>
  </si>
  <si>
    <t>km²</t>
  </si>
  <si>
    <t>ha</t>
  </si>
  <si>
    <t>mm²</t>
  </si>
  <si>
    <t>·</t>
  </si>
  <si>
    <t>=</t>
  </si>
  <si>
    <t>mit Dezimalzahlen</t>
  </si>
  <si>
    <t xml:space="preserve">2a 74m² 17cm² </t>
  </si>
  <si>
    <t>••</t>
  </si>
  <si>
    <t xml:space="preserve">44m³ 5dm³ </t>
  </si>
  <si>
    <t>m³</t>
  </si>
  <si>
    <t xml:space="preserve">59m³ 5dm³ </t>
  </si>
  <si>
    <t>dm³</t>
  </si>
  <si>
    <t xml:space="preserve">79m³ 68dm³ </t>
  </si>
  <si>
    <t xml:space="preserve">28m³ 51dm³ </t>
  </si>
  <si>
    <t xml:space="preserve">54m³ 416dm³ </t>
  </si>
  <si>
    <t xml:space="preserve">2m³ 51dm³ </t>
  </si>
  <si>
    <t xml:space="preserve">4dm³ 307cm³ </t>
  </si>
  <si>
    <t xml:space="preserve">65dm³ 41cm³ </t>
  </si>
  <si>
    <t xml:space="preserve">7dm³ 89cm³ </t>
  </si>
  <si>
    <t>cm³</t>
  </si>
  <si>
    <t xml:space="preserve">561dm³ 18cm³ </t>
  </si>
  <si>
    <t xml:space="preserve">163dm³ 12cm³ </t>
  </si>
  <si>
    <t xml:space="preserve">105dm³ 7cm³ </t>
  </si>
  <si>
    <t xml:space="preserve">62m³ 61dm³ </t>
  </si>
  <si>
    <t xml:space="preserve">13m³ 83dm³ </t>
  </si>
  <si>
    <t xml:space="preserve">91m³ 8dm³ </t>
  </si>
  <si>
    <t xml:space="preserve">95m³ 55dm³ </t>
  </si>
  <si>
    <t xml:space="preserve">71m³ 22dm³ </t>
  </si>
  <si>
    <t xml:space="preserve">73m³ 6dm³ </t>
  </si>
  <si>
    <t xml:space="preserve">41cm³ 763mm³ </t>
  </si>
  <si>
    <t xml:space="preserve">147cm³ 866mm³ </t>
  </si>
  <si>
    <t>mm³</t>
  </si>
  <si>
    <t xml:space="preserve">66cm³ 735mm³ </t>
  </si>
  <si>
    <t xml:space="preserve">466dm³ 78cm³ </t>
  </si>
  <si>
    <t xml:space="preserve">521dm³ 60cm³ </t>
  </si>
  <si>
    <t xml:space="preserve">76dm³ 68cm³ </t>
  </si>
  <si>
    <t xml:space="preserve">32m³ 2cm³ </t>
  </si>
  <si>
    <t xml:space="preserve">86m³ 40cm³ </t>
  </si>
  <si>
    <t xml:space="preserve">47m³ 61cm³ </t>
  </si>
  <si>
    <t xml:space="preserve">115dm³ 771cm³ </t>
  </si>
  <si>
    <t xml:space="preserve">3dm³ 53cm³ </t>
  </si>
  <si>
    <t xml:space="preserve">35dm³ 57cm³ </t>
  </si>
  <si>
    <t xml:space="preserve">83m³ 81dm³ </t>
  </si>
  <si>
    <t xml:space="preserve">97m³ 6dm³ </t>
  </si>
  <si>
    <t xml:space="preserve">20m³ 6dm³ </t>
  </si>
  <si>
    <t xml:space="preserve">78dm³ 562cm³ </t>
  </si>
  <si>
    <t xml:space="preserve">26dm³ 3cm³ </t>
  </si>
  <si>
    <t xml:space="preserve">587dm³ 5cm³ </t>
  </si>
  <si>
    <t xml:space="preserve">64cm³ 724mm³ </t>
  </si>
  <si>
    <t xml:space="preserve">3cm³ 772mm³ </t>
  </si>
  <si>
    <t xml:space="preserve">76cm³ 459mm³ </t>
  </si>
  <si>
    <t xml:space="preserve">5m³ 6dm³ 267cm³ </t>
  </si>
  <si>
    <t xml:space="preserve">7dm³ 25cm³ </t>
  </si>
  <si>
    <t xml:space="preserve">5m³ 530dm³ 1cm³ </t>
  </si>
  <si>
    <t xml:space="preserve">39m³ 147cm³ </t>
  </si>
  <si>
    <t xml:space="preserve">14m³ 648cm³ </t>
  </si>
  <si>
    <t xml:space="preserve">90m³ 71cm³ </t>
  </si>
  <si>
    <t xml:space="preserve">7m³ 4dm³ </t>
  </si>
  <si>
    <t xml:space="preserve">73m³ 4dm³ </t>
  </si>
  <si>
    <t xml:space="preserve">78m³ 1dm³ </t>
  </si>
  <si>
    <t xml:space="preserve">5dm³ 433cm³ </t>
  </si>
  <si>
    <t xml:space="preserve">58dm³ 4cm³ </t>
  </si>
  <si>
    <t xml:space="preserve">55dm³ 32cm³ </t>
  </si>
  <si>
    <t xml:space="preserve">7cm³ 664mm³ </t>
  </si>
  <si>
    <t xml:space="preserve">1dm³ 30cm³ 352mm³ </t>
  </si>
  <si>
    <t xml:space="preserve">18dm³ 5cm³ 668mm³ </t>
  </si>
  <si>
    <t xml:space="preserve">23m³ 761dm³ </t>
  </si>
  <si>
    <t xml:space="preserve">79m³ 7dm³ </t>
  </si>
  <si>
    <t xml:space="preserve">75m³ 14dm³ </t>
  </si>
  <si>
    <t xml:space="preserve">854dm³ 2cm³ </t>
  </si>
  <si>
    <t xml:space="preserve">72dm³ 21cm³ </t>
  </si>
  <si>
    <t xml:space="preserve">6dm³ 25cm³ </t>
  </si>
  <si>
    <t xml:space="preserve">5m³ 62dm³ 717cm³ </t>
  </si>
  <si>
    <t xml:space="preserve">3m³ 69dm³ 221cm³ </t>
  </si>
  <si>
    <t xml:space="preserve">4m³ 7dm³ 490cm³ </t>
  </si>
  <si>
    <t xml:space="preserve">357dm³ 7cm³ </t>
  </si>
  <si>
    <t xml:space="preserve">1m³ 97dm³ 79cm³ </t>
  </si>
  <si>
    <t xml:space="preserve">6m³ 2dm³ 62cm³ </t>
  </si>
  <si>
    <t xml:space="preserve">92m³ 786cm³ </t>
  </si>
  <si>
    <t xml:space="preserve">51m³ 68cm³ </t>
  </si>
  <si>
    <t xml:space="preserve">38m³ 735cm³ </t>
  </si>
  <si>
    <t xml:space="preserve">6dm³ 1cm³ 711mm³ </t>
  </si>
  <si>
    <t xml:space="preserve">9dm³ 9cm³ 374mm³ </t>
  </si>
  <si>
    <t xml:space="preserve">2dm³ 99cm³ 841mm³ </t>
  </si>
  <si>
    <t xml:space="preserve">32m³ 8dm³ </t>
  </si>
  <si>
    <t xml:space="preserve">71m³ 80dm³ </t>
  </si>
  <si>
    <t xml:space="preserve">53m³ </t>
  </si>
  <si>
    <t xml:space="preserve">93m³ </t>
  </si>
  <si>
    <t xml:space="preserve">95m³ 930dm³ </t>
  </si>
  <si>
    <t xml:space="preserve">32m³ 279dm³ </t>
  </si>
  <si>
    <t xml:space="preserve">83m³ 527dm³ </t>
  </si>
  <si>
    <t xml:space="preserve">30m³ 20dm³ </t>
  </si>
  <si>
    <t xml:space="preserve">87dm³ 1cm³ </t>
  </si>
  <si>
    <t xml:space="preserve">412dm³ 919cm³ </t>
  </si>
  <si>
    <t xml:space="preserve">5dm³ 14cm³ </t>
  </si>
  <si>
    <t xml:space="preserve">497dm³ 24cm³ </t>
  </si>
  <si>
    <t xml:space="preserve">1dm³ 55cm³ </t>
  </si>
  <si>
    <t xml:space="preserve">534dm³ 3cm³ </t>
  </si>
  <si>
    <t xml:space="preserve">546dm³ 1cm³ </t>
  </si>
  <si>
    <t xml:space="preserve">16m³ 169cm³ </t>
  </si>
  <si>
    <t xml:space="preserve">1m³ 696dm³ </t>
  </si>
  <si>
    <t xml:space="preserve">56m³ 410dm³ </t>
  </si>
  <si>
    <t xml:space="preserve">66m³ 21dm³ </t>
  </si>
  <si>
    <t xml:space="preserve">75m³ 984dm³ </t>
  </si>
  <si>
    <t xml:space="preserve">72m³ 500dm³ </t>
  </si>
  <si>
    <t xml:space="preserve">19m³ 9dm³ </t>
  </si>
  <si>
    <t xml:space="preserve">82m³ 7dm³ </t>
  </si>
  <si>
    <t xml:space="preserve">11m³ 682dm³ </t>
  </si>
  <si>
    <t xml:space="preserve">32cm³ 638mm³ </t>
  </si>
  <si>
    <t xml:space="preserve">7cm³ 150mm³ </t>
  </si>
  <si>
    <t xml:space="preserve">6cm³ 606mm³ </t>
  </si>
  <si>
    <t xml:space="preserve">280cm³ 539mm³ </t>
  </si>
  <si>
    <t xml:space="preserve">364dm³ 3cm³ </t>
  </si>
  <si>
    <t xml:space="preserve">8dm³ 418cm³ </t>
  </si>
  <si>
    <t xml:space="preserve">920dm³ 487cm³ </t>
  </si>
  <si>
    <t xml:space="preserve">478dm³ 57cm³ </t>
  </si>
  <si>
    <t xml:space="preserve">46m³ 32cm³ </t>
  </si>
  <si>
    <t xml:space="preserve">17m³ 427cm³ </t>
  </si>
  <si>
    <t xml:space="preserve">84m³ 28cm³ </t>
  </si>
  <si>
    <t xml:space="preserve">70m³ 898cm³ </t>
  </si>
  <si>
    <t xml:space="preserve">2dm³ 47cm³ </t>
  </si>
  <si>
    <t xml:space="preserve">147dm³ 12cm³ </t>
  </si>
  <si>
    <t xml:space="preserve">6dm³ 5cm³ </t>
  </si>
  <si>
    <t xml:space="preserve">480dm³ 276cm³ </t>
  </si>
  <si>
    <t xml:space="preserve">64m³ 312dm³ </t>
  </si>
  <si>
    <t xml:space="preserve">24m³ 6dm³ </t>
  </si>
  <si>
    <t xml:space="preserve">28m³ 45dm³ </t>
  </si>
  <si>
    <t xml:space="preserve">11m³ 317dm³ </t>
  </si>
  <si>
    <t xml:space="preserve">422dm³ 16cm³ </t>
  </si>
  <si>
    <t xml:space="preserve">7dm³ 58cm³ </t>
  </si>
  <si>
    <t xml:space="preserve">348dm³ 80cm³ </t>
  </si>
  <si>
    <t xml:space="preserve">721dm³ 623cm³ </t>
  </si>
  <si>
    <t xml:space="preserve">11mm³ </t>
  </si>
  <si>
    <t xml:space="preserve">574mm³ </t>
  </si>
  <si>
    <t xml:space="preserve">958cm³ 204mm³ </t>
  </si>
  <si>
    <t xml:space="preserve">753cm³ 511mm³ </t>
  </si>
  <si>
    <t xml:space="preserve">8m³ 8dm³ 682cm³ </t>
  </si>
  <si>
    <t xml:space="preserve">5m³ 803dm³ 75cm³ </t>
  </si>
  <si>
    <t xml:space="preserve">6m³ 6dm³ 285cm³ </t>
  </si>
  <si>
    <t xml:space="preserve">5m³ 85dm³ 226cm³ </t>
  </si>
  <si>
    <t xml:space="preserve">87m³ 365cm³ </t>
  </si>
  <si>
    <t xml:space="preserve">41m³ 57cm³ </t>
  </si>
  <si>
    <t xml:space="preserve">85m³ 20cm³ </t>
  </si>
  <si>
    <t xml:space="preserve">75m³ 98dm³ </t>
  </si>
  <si>
    <t xml:space="preserve">66m³ 6dm³ </t>
  </si>
  <si>
    <t xml:space="preserve">699dm³ </t>
  </si>
  <si>
    <t xml:space="preserve">80m³ 386dm³ </t>
  </si>
  <si>
    <t xml:space="preserve">38dm³ </t>
  </si>
  <si>
    <t xml:space="preserve">7dm³ 9cm³ </t>
  </si>
  <si>
    <t xml:space="preserve">22dm³ 55cm³ </t>
  </si>
  <si>
    <t xml:space="preserve">498dm³ 77mm³ </t>
  </si>
  <si>
    <t xml:space="preserve">861dm³ 7cm³ 918mm³ </t>
  </si>
  <si>
    <t xml:space="preserve">26dm³ 2cm³ 384mm³ </t>
  </si>
  <si>
    <t xml:space="preserve">4dm³ 866cm³ 647mm³ </t>
  </si>
  <si>
    <t xml:space="preserve">8dm³ 996cm³ 349mm³ </t>
  </si>
  <si>
    <t xml:space="preserve">55m³ 62dm³ </t>
  </si>
  <si>
    <t xml:space="preserve">30m³ 851dm³ </t>
  </si>
  <si>
    <t xml:space="preserve">10m³ 282dm³ </t>
  </si>
  <si>
    <t xml:space="preserve">427cm³ </t>
  </si>
  <si>
    <t xml:space="preserve">476dm³ 32cm³ </t>
  </si>
  <si>
    <t xml:space="preserve">697dm³ 472cm³ </t>
  </si>
  <si>
    <t xml:space="preserve">465dm³ 243cm³ </t>
  </si>
  <si>
    <t xml:space="preserve">1m³ 383dm³ 83cm³ </t>
  </si>
  <si>
    <t xml:space="preserve">2m³ 55dm³ 8cm³ </t>
  </si>
  <si>
    <t xml:space="preserve">5m³ 324dm³ 237cm³ </t>
  </si>
  <si>
    <t xml:space="preserve">775dm³ 24cm³ </t>
  </si>
  <si>
    <t xml:space="preserve">2m³ 8dm³ 230cm³ </t>
  </si>
  <si>
    <t xml:space="preserve">4m³ 511dm³ 87cm³ </t>
  </si>
  <si>
    <t xml:space="preserve">1m³ 66dm³ 90cm³ </t>
  </si>
  <si>
    <t xml:space="preserve">5m³ 809dm³ 153cm³ </t>
  </si>
  <si>
    <t xml:space="preserve">98m³ 43cm³ </t>
  </si>
  <si>
    <t xml:space="preserve">28m³ 89cm³ </t>
  </si>
  <si>
    <t xml:space="preserve">52m³ </t>
  </si>
  <si>
    <t xml:space="preserve">95m³ 905cm³ </t>
  </si>
  <si>
    <t xml:space="preserve">4dm³ 7cm³ 686mm³ </t>
  </si>
  <si>
    <t xml:space="preserve">57dm³ 970cm³ 625mm³ </t>
  </si>
  <si>
    <t xml:space="preserve">81dm³ 4cm³ 89mm³ </t>
  </si>
  <si>
    <t xml:space="preserve">5dm³ 230cm³ 816mm³ </t>
  </si>
  <si>
    <t xml:space="preserve">18m³ 47dm³ </t>
  </si>
  <si>
    <t xml:space="preserve">6m³ 3dm³ </t>
  </si>
  <si>
    <t xml:space="preserve">8dm³ 89cm³ </t>
  </si>
  <si>
    <t xml:space="preserve">102dm³ 5cm³ </t>
  </si>
  <si>
    <t xml:space="preserve">87m³ 33dm³ </t>
  </si>
  <si>
    <t xml:space="preserve">8m³ 1dm³ </t>
  </si>
  <si>
    <t xml:space="preserve">866cm³ 993mm³ </t>
  </si>
  <si>
    <t xml:space="preserve">7dm³ 49cm³ </t>
  </si>
  <si>
    <t xml:space="preserve">79m³ 80cm³ </t>
  </si>
  <si>
    <t xml:space="preserve">766dm³ 15cm³ </t>
  </si>
  <si>
    <t xml:space="preserve">19m³ 89dm³ </t>
  </si>
  <si>
    <t xml:space="preserve">549dm³ 57cm³ </t>
  </si>
  <si>
    <t xml:space="preserve">905cm³ 736mm³ </t>
  </si>
  <si>
    <t xml:space="preserve">6m³ 8dm³ 4cm³ </t>
  </si>
  <si>
    <t xml:space="preserve">11m³ 70cm³ </t>
  </si>
  <si>
    <t xml:space="preserve">6m³ 7dm³ </t>
  </si>
  <si>
    <t xml:space="preserve">3cm³ </t>
  </si>
  <si>
    <t xml:space="preserve">3dm³ 66cm³ 514mm³ </t>
  </si>
  <si>
    <t xml:space="preserve">11m³ 7dm³ </t>
  </si>
  <si>
    <t xml:space="preserve">864dm³ 79cm³ </t>
  </si>
  <si>
    <t xml:space="preserve">8m³ 8dm³ 200cm³ </t>
  </si>
  <si>
    <t xml:space="preserve">7m³ 18dm³ 313cm³ </t>
  </si>
  <si>
    <t xml:space="preserve">9m³ 60cm³ </t>
  </si>
  <si>
    <t xml:space="preserve">48m³ 2dm³ </t>
  </si>
  <si>
    <t xml:space="preserve">51m³ 2dm³ </t>
  </si>
  <si>
    <t xml:space="preserve">68dm³ 74cm³ </t>
  </si>
  <si>
    <t xml:space="preserve">80dm³ 97cm³ </t>
  </si>
  <si>
    <t xml:space="preserve">14dm³ </t>
  </si>
  <si>
    <t xml:space="preserve">44m³ 72dm³ </t>
  </si>
  <si>
    <t xml:space="preserve">41cm³ 150mm³ </t>
  </si>
  <si>
    <t xml:space="preserve">63dm³ 814cm³ </t>
  </si>
  <si>
    <t xml:space="preserve">14m³ 44cm³ </t>
  </si>
  <si>
    <t xml:space="preserve">6dm³ 72cm³ </t>
  </si>
  <si>
    <t xml:space="preserve">6m³ 714dm³ </t>
  </si>
  <si>
    <t xml:space="preserve">982dm³ 28cm³ </t>
  </si>
  <si>
    <t xml:space="preserve">658cm³ 542mm³ </t>
  </si>
  <si>
    <t xml:space="preserve">7m³ 67dm³ 8cm³ </t>
  </si>
  <si>
    <t xml:space="preserve">27m³ 39cm³ </t>
  </si>
  <si>
    <t xml:space="preserve">53m³ 30dm³ </t>
  </si>
  <si>
    <t xml:space="preserve">20dm³ 37cm³ </t>
  </si>
  <si>
    <t xml:space="preserve">3cm³ 143mm³ </t>
  </si>
  <si>
    <t xml:space="preserve">63m³ 9dm³ </t>
  </si>
  <si>
    <t xml:space="preserve">2dm³ 15cm³ </t>
  </si>
  <si>
    <t xml:space="preserve">3m³ 7dm³ 98cm³ </t>
  </si>
  <si>
    <t xml:space="preserve">5m³ 3dm³ 4cm³ </t>
  </si>
  <si>
    <t xml:space="preserve">61m³ 872cm³ </t>
  </si>
  <si>
    <t xml:space="preserve">1dm³ 1cm³ 993mm³ </t>
  </si>
  <si>
    <t xml:space="preserve">16m³ 9dm³ </t>
  </si>
  <si>
    <t xml:space="preserve">89m³ 5dm³ </t>
  </si>
  <si>
    <t xml:space="preserve">697dm³ 8cm³ </t>
  </si>
  <si>
    <t xml:space="preserve">485dm³ 3cm³ </t>
  </si>
  <si>
    <t xml:space="preserve">11m³ 55dm³ </t>
  </si>
  <si>
    <t xml:space="preserve">75m³ 302dm³ </t>
  </si>
  <si>
    <t xml:space="preserve">551cm³ 461mm³ </t>
  </si>
  <si>
    <t xml:space="preserve">905dm³ 30cm³ </t>
  </si>
  <si>
    <t xml:space="preserve">50m³ 881cm³ </t>
  </si>
  <si>
    <t xml:space="preserve">23cm³ </t>
  </si>
  <si>
    <t xml:space="preserve">16m³ 82dm³ </t>
  </si>
  <si>
    <t xml:space="preserve">355dm³ 938cm³ </t>
  </si>
  <si>
    <t xml:space="preserve">2cm³ 703mm³ </t>
  </si>
  <si>
    <t xml:space="preserve">6m³ 357cm³ </t>
  </si>
  <si>
    <t xml:space="preserve">9m³ 338cm³ </t>
  </si>
  <si>
    <t xml:space="preserve">86m³ 97dm³ </t>
  </si>
  <si>
    <t xml:space="preserve">649dm³ 86cm³ </t>
  </si>
  <si>
    <t xml:space="preserve">34dm³ 97cm³ 778mm³ </t>
  </si>
  <si>
    <t xml:space="preserve">18m³ 44dm³ </t>
  </si>
  <si>
    <t xml:space="preserve">19dm³ 45cm³ </t>
  </si>
  <si>
    <t xml:space="preserve">8dm³ 46cm³ </t>
  </si>
  <si>
    <t xml:space="preserve">5m³ 50dm³ </t>
  </si>
  <si>
    <t xml:space="preserve">58m³ 9cm³ </t>
  </si>
  <si>
    <t xml:space="preserve">40dm³ 9cm³ 311mm³ </t>
  </si>
  <si>
    <t>•••</t>
  </si>
  <si>
    <t xml:space="preserve">5dm³ 92cm³ 980mm³ </t>
  </si>
  <si>
    <t>Raummaße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</si>
</sst>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0&quot;.&quot;"/>
    <numFmt numFmtId="179" formatCode="\(\+0\);\(\-0\)"/>
    <numFmt numFmtId="180" formatCode="d/m/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&quot;Angaben #&quot;0"/>
    <numFmt numFmtId="186" formatCode="&quot;Blatt #&quot;0"/>
    <numFmt numFmtId="187" formatCode=";;;"/>
    <numFmt numFmtId="188" formatCode="d\.m\.yy"/>
    <numFmt numFmtId="189" formatCode="d\.mmm\.yy"/>
    <numFmt numFmtId="190" formatCode="d\.mmm"/>
    <numFmt numFmtId="191" formatCode="mmm\.yy"/>
    <numFmt numFmtId="192" formatCode="h:mm"/>
    <numFmt numFmtId="193" formatCode="h:mm:ss"/>
    <numFmt numFmtId="194" formatCode="d\.m\.yy\ h:mm"/>
    <numFmt numFmtId="195" formatCode="##\)"/>
    <numFmt numFmtId="196" formatCode="[Red]0"/>
    <numFmt numFmtId="197" formatCode="#0"/>
    <numFmt numFmtId="198" formatCode="d/m/yy"/>
    <numFmt numFmtId="199" formatCode="d/m"/>
    <numFmt numFmtId="200" formatCode="d\-mmm\-yy"/>
    <numFmt numFmtId="201" formatCode="d\-mmm"/>
    <numFmt numFmtId="202" formatCode="mmm\-yy"/>
    <numFmt numFmtId="203" formatCode="d/m/yy\ h:mm"/>
    <numFmt numFmtId="204" formatCode="&quot;öS&quot;0"/>
    <numFmt numFmtId="205" formatCode="#"/>
    <numFmt numFmtId="206" formatCode="#.#"/>
    <numFmt numFmtId="207" formatCode="[Red]General"/>
    <numFmt numFmtId="208" formatCode="General\)"/>
    <numFmt numFmtId="209" formatCode="0,"/>
    <numFmt numFmtId="210" formatCode="\+General;\-General"/>
  </numFmts>
  <fonts count="64">
    <font>
      <sz val="10"/>
      <name val="Arial"/>
      <family val="0"/>
    </font>
    <font>
      <sz val="8"/>
      <name val="Arial"/>
      <family val="0"/>
    </font>
    <font>
      <sz val="10"/>
      <name val="IsonormD"/>
      <family val="0"/>
    </font>
    <font>
      <sz val="10"/>
      <color indexed="17"/>
      <name val="IsonormD"/>
      <family val="0"/>
    </font>
    <font>
      <b/>
      <sz val="10"/>
      <color indexed="19"/>
      <name val="IsonormD"/>
      <family val="0"/>
    </font>
    <font>
      <sz val="10"/>
      <color indexed="53"/>
      <name val="IsonormD"/>
      <family val="0"/>
    </font>
    <font>
      <sz val="26"/>
      <name val="IsonormD"/>
      <family val="0"/>
    </font>
    <font>
      <sz val="8"/>
      <name val="IsonormD"/>
      <family val="0"/>
    </font>
    <font>
      <sz val="11"/>
      <name val="IsonormD"/>
      <family val="0"/>
    </font>
    <font>
      <b/>
      <sz val="8"/>
      <name val="IsonormD"/>
      <family val="0"/>
    </font>
    <font>
      <sz val="11"/>
      <color indexed="60"/>
      <name val="IsonormD"/>
      <family val="0"/>
    </font>
    <font>
      <sz val="18"/>
      <name val="IsonormD"/>
      <family val="0"/>
    </font>
    <font>
      <b/>
      <sz val="11"/>
      <name val="IsonormD"/>
      <family val="0"/>
    </font>
    <font>
      <sz val="7"/>
      <name val="IsonormD"/>
      <family val="0"/>
    </font>
    <font>
      <sz val="10"/>
      <name val="Times New Roman"/>
      <family val="0"/>
    </font>
    <font>
      <sz val="10"/>
      <name val="MS Sans"/>
      <family val="0"/>
    </font>
    <font>
      <sz val="10"/>
      <name val="Comic Sans MS"/>
      <family val="4"/>
    </font>
    <font>
      <sz val="10"/>
      <color indexed="62"/>
      <name val="Arial"/>
      <family val="2"/>
    </font>
    <font>
      <sz val="10"/>
      <name val="Wingdings 2"/>
      <family val="1"/>
    </font>
    <font>
      <sz val="10"/>
      <name val="MS Sans Serif"/>
      <family val="0"/>
    </font>
    <font>
      <b/>
      <i/>
      <sz val="14"/>
      <color indexed="17"/>
      <name val="IsonormD"/>
      <family val="0"/>
    </font>
    <font>
      <b/>
      <i/>
      <sz val="16"/>
      <color indexed="17"/>
      <name val="IsonormD"/>
      <family val="0"/>
    </font>
    <font>
      <sz val="16"/>
      <name val="IsonormD"/>
      <family val="0"/>
    </font>
    <font>
      <sz val="16"/>
      <name val="Arial"/>
      <family val="0"/>
    </font>
    <font>
      <b/>
      <i/>
      <sz val="10"/>
      <color indexed="17"/>
      <name val="IsonormD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2"/>
      <color indexed="17"/>
      <name val="IsonormD"/>
      <family val="0"/>
    </font>
    <font>
      <sz val="14"/>
      <name val="Arial"/>
      <family val="2"/>
    </font>
    <font>
      <sz val="12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60"/>
      <name val="Calibri"/>
      <family val="2"/>
    </font>
    <font>
      <sz val="11"/>
      <color indexed="59"/>
      <name val="Calibri"/>
      <family val="2"/>
    </font>
    <font>
      <i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78" fontId="5" fillId="33" borderId="10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178" fontId="5" fillId="33" borderId="13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78" fontId="5" fillId="33" borderId="16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8" fontId="9" fillId="0" borderId="10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187" fontId="7" fillId="0" borderId="0" xfId="0" applyNumberFormat="1" applyFont="1" applyBorder="1" applyAlignment="1">
      <alignment horizontal="center" vertical="center"/>
    </xf>
    <xf numFmtId="186" fontId="12" fillId="0" borderId="21" xfId="0" applyNumberFormat="1" applyFont="1" applyBorder="1" applyAlignment="1">
      <alignment horizontal="right" vertical="center"/>
    </xf>
    <xf numFmtId="187" fontId="7" fillId="35" borderId="22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178" fontId="9" fillId="0" borderId="16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0" xfId="0" applyNumberFormat="1" applyFont="1" applyAlignment="1">
      <alignment vertical="center"/>
    </xf>
    <xf numFmtId="178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6" fillId="0" borderId="0" xfId="55" applyFont="1">
      <alignment/>
      <protection/>
    </xf>
    <xf numFmtId="178" fontId="0" fillId="0" borderId="10" xfId="53" applyNumberFormat="1" applyFont="1" applyBorder="1">
      <alignment/>
      <protection/>
    </xf>
    <xf numFmtId="0" fontId="0" fillId="0" borderId="19" xfId="53" applyNumberFormat="1" applyFont="1" applyBorder="1" applyAlignment="1">
      <alignment horizontal="right"/>
      <protection/>
    </xf>
    <xf numFmtId="0" fontId="0" fillId="0" borderId="19" xfId="53" applyFont="1" applyBorder="1">
      <alignment/>
      <protection/>
    </xf>
    <xf numFmtId="0" fontId="17" fillId="0" borderId="19" xfId="53" applyNumberFormat="1" applyFont="1" applyBorder="1" applyAlignment="1">
      <alignment horizontal="right"/>
      <protection/>
    </xf>
    <xf numFmtId="0" fontId="0" fillId="0" borderId="19" xfId="53" applyNumberFormat="1" applyFont="1" applyBorder="1" applyAlignment="1" applyProtection="1">
      <alignment horizontal="right"/>
      <protection locked="0"/>
    </xf>
    <xf numFmtId="179" fontId="0" fillId="0" borderId="11" xfId="53" applyNumberFormat="1" applyFont="1" applyBorder="1" applyAlignment="1">
      <alignment horizontal="left"/>
      <protection/>
    </xf>
    <xf numFmtId="0" fontId="0" fillId="0" borderId="19" xfId="53" applyNumberFormat="1" applyFont="1" applyBorder="1" applyAlignment="1" applyProtection="1">
      <alignment horizontal="right"/>
      <protection/>
    </xf>
    <xf numFmtId="0" fontId="15" fillId="0" borderId="0" xfId="55">
      <alignment/>
      <protection/>
    </xf>
    <xf numFmtId="178" fontId="0" fillId="0" borderId="13" xfId="53" applyNumberFormat="1" applyFont="1" applyBorder="1">
      <alignment/>
      <protection/>
    </xf>
    <xf numFmtId="0" fontId="0" fillId="0" borderId="20" xfId="53" applyNumberFormat="1" applyFont="1" applyBorder="1" applyAlignment="1">
      <alignment horizontal="right"/>
      <protection/>
    </xf>
    <xf numFmtId="0" fontId="0" fillId="0" borderId="20" xfId="53" applyFont="1" applyBorder="1">
      <alignment/>
      <protection/>
    </xf>
    <xf numFmtId="0" fontId="17" fillId="0" borderId="20" xfId="53" applyNumberFormat="1" applyFont="1" applyBorder="1" applyAlignment="1">
      <alignment horizontal="right"/>
      <protection/>
    </xf>
    <xf numFmtId="0" fontId="0" fillId="0" borderId="20" xfId="53" applyNumberFormat="1" applyFont="1" applyBorder="1" applyAlignment="1" applyProtection="1">
      <alignment horizontal="right"/>
      <protection locked="0"/>
    </xf>
    <xf numFmtId="179" fontId="0" fillId="0" borderId="14" xfId="53" applyNumberFormat="1" applyFont="1" applyBorder="1" applyAlignment="1">
      <alignment horizontal="left"/>
      <protection/>
    </xf>
    <xf numFmtId="0" fontId="0" fillId="0" borderId="20" xfId="53" applyNumberFormat="1" applyFont="1" applyBorder="1" applyAlignment="1" applyProtection="1">
      <alignment horizontal="right"/>
      <protection/>
    </xf>
    <xf numFmtId="0" fontId="17" fillId="0" borderId="20" xfId="53" applyNumberFormat="1" applyFont="1" applyBorder="1" applyAlignment="1" applyProtection="1">
      <alignment horizontal="right"/>
      <protection/>
    </xf>
    <xf numFmtId="178" fontId="0" fillId="0" borderId="16" xfId="53" applyNumberFormat="1" applyFont="1" applyBorder="1">
      <alignment/>
      <protection/>
    </xf>
    <xf numFmtId="0" fontId="0" fillId="0" borderId="25" xfId="53" applyNumberFormat="1" applyFont="1" applyBorder="1" applyAlignment="1">
      <alignment horizontal="right"/>
      <protection/>
    </xf>
    <xf numFmtId="0" fontId="0" fillId="0" borderId="25" xfId="53" applyFont="1" applyBorder="1">
      <alignment/>
      <protection/>
    </xf>
    <xf numFmtId="0" fontId="17" fillId="0" borderId="25" xfId="53" applyNumberFormat="1" applyFont="1" applyBorder="1" applyAlignment="1">
      <alignment horizontal="right"/>
      <protection/>
    </xf>
    <xf numFmtId="0" fontId="0" fillId="0" borderId="25" xfId="53" applyNumberFormat="1" applyFont="1" applyBorder="1" applyAlignment="1" applyProtection="1">
      <alignment horizontal="right"/>
      <protection locked="0"/>
    </xf>
    <xf numFmtId="179" fontId="0" fillId="0" borderId="18" xfId="53" applyNumberFormat="1" applyFont="1" applyBorder="1" applyAlignment="1">
      <alignment horizontal="left"/>
      <protection/>
    </xf>
    <xf numFmtId="0" fontId="14" fillId="0" borderId="0" xfId="53" applyFont="1">
      <alignment/>
      <protection/>
    </xf>
    <xf numFmtId="0" fontId="14" fillId="0" borderId="0" xfId="53" applyProtection="1">
      <alignment/>
      <protection locked="0"/>
    </xf>
    <xf numFmtId="0" fontId="14" fillId="0" borderId="0" xfId="53" applyNumberFormat="1" applyAlignment="1" applyProtection="1">
      <alignment horizontal="right"/>
      <protection locked="0"/>
    </xf>
    <xf numFmtId="0" fontId="14" fillId="0" borderId="0" xfId="53" applyNumberFormat="1">
      <alignment/>
      <protection/>
    </xf>
    <xf numFmtId="0" fontId="14" fillId="0" borderId="0" xfId="53" applyFont="1" applyAlignment="1" applyProtection="1">
      <alignment horizontal="left"/>
      <protection locked="0"/>
    </xf>
    <xf numFmtId="0" fontId="14" fillId="0" borderId="0" xfId="53">
      <alignment/>
      <protection/>
    </xf>
    <xf numFmtId="178" fontId="5" fillId="34" borderId="11" xfId="0" applyNumberFormat="1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7" fillId="35" borderId="22" xfId="0" applyNumberFormat="1" applyFont="1" applyFill="1" applyBorder="1" applyAlignment="1">
      <alignment horizontal="center" vertical="center"/>
    </xf>
    <xf numFmtId="0" fontId="7" fillId="0" borderId="10" xfId="55" applyFont="1" applyBorder="1" applyAlignment="1">
      <alignment horizontal="center"/>
      <protection/>
    </xf>
    <xf numFmtId="0" fontId="7" fillId="0" borderId="11" xfId="55" applyFont="1" applyBorder="1" applyAlignment="1">
      <alignment horizontal="center"/>
      <protection/>
    </xf>
    <xf numFmtId="0" fontId="7" fillId="0" borderId="13" xfId="55" applyFont="1" applyBorder="1" applyAlignment="1">
      <alignment horizontal="center"/>
      <protection/>
    </xf>
    <xf numFmtId="0" fontId="7" fillId="0" borderId="14" xfId="55" applyFont="1" applyBorder="1" applyAlignment="1">
      <alignment horizontal="center"/>
      <protection/>
    </xf>
    <xf numFmtId="0" fontId="7" fillId="0" borderId="16" xfId="55" applyFont="1" applyBorder="1" applyAlignment="1">
      <alignment horizontal="center"/>
      <protection/>
    </xf>
    <xf numFmtId="0" fontId="7" fillId="0" borderId="18" xfId="55" applyFont="1" applyBorder="1" applyAlignment="1">
      <alignment horizontal="center"/>
      <protection/>
    </xf>
    <xf numFmtId="0" fontId="18" fillId="36" borderId="0" xfId="53" applyFont="1" applyFill="1" applyBorder="1" applyAlignment="1">
      <alignment horizontal="left"/>
      <protection/>
    </xf>
    <xf numFmtId="0" fontId="20" fillId="37" borderId="26" xfId="54" applyFont="1" applyFill="1" applyBorder="1" applyAlignment="1">
      <alignment horizontal="center" vertical="center"/>
      <protection/>
    </xf>
    <xf numFmtId="0" fontId="20" fillId="37" borderId="27" xfId="54" applyFont="1" applyFill="1" applyBorder="1" applyAlignment="1">
      <alignment horizontal="center" vertical="center"/>
      <protection/>
    </xf>
    <xf numFmtId="0" fontId="20" fillId="37" borderId="28" xfId="54" applyFont="1" applyFill="1" applyBorder="1" applyAlignment="1">
      <alignment horizontal="center" vertical="center"/>
      <protection/>
    </xf>
    <xf numFmtId="0" fontId="21" fillId="37" borderId="29" xfId="54" applyFont="1" applyFill="1" applyBorder="1" applyAlignment="1">
      <alignment horizontal="center" vertical="center"/>
      <protection/>
    </xf>
    <xf numFmtId="0" fontId="21" fillId="37" borderId="30" xfId="54" applyFont="1" applyFill="1" applyBorder="1" applyAlignment="1">
      <alignment horizontal="center" vertical="center"/>
      <protection/>
    </xf>
    <xf numFmtId="0" fontId="21" fillId="37" borderId="31" xfId="54" applyFont="1" applyFill="1" applyBorder="1" applyAlignment="1">
      <alignment horizontal="center" vertical="center"/>
      <protection/>
    </xf>
    <xf numFmtId="0" fontId="24" fillId="37" borderId="32" xfId="54" applyFont="1" applyFill="1" applyBorder="1" applyAlignment="1">
      <alignment horizontal="center" vertical="center"/>
      <protection/>
    </xf>
    <xf numFmtId="178" fontId="3" fillId="38" borderId="10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0" fontId="24" fillId="37" borderId="33" xfId="54" applyFont="1" applyFill="1" applyBorder="1" applyAlignment="1">
      <alignment horizontal="center" vertical="center"/>
      <protection/>
    </xf>
    <xf numFmtId="0" fontId="28" fillId="36" borderId="34" xfId="53" applyFont="1" applyFill="1" applyBorder="1" applyAlignment="1" applyProtection="1">
      <alignment horizontal="left"/>
      <protection/>
    </xf>
    <xf numFmtId="0" fontId="29" fillId="36" borderId="21" xfId="53" applyFont="1" applyFill="1" applyBorder="1" applyAlignment="1">
      <alignment horizontal="centerContinuous"/>
      <protection/>
    </xf>
    <xf numFmtId="0" fontId="29" fillId="36" borderId="21" xfId="53" applyNumberFormat="1" applyFont="1" applyFill="1" applyBorder="1" applyAlignment="1">
      <alignment horizontal="right"/>
      <protection/>
    </xf>
    <xf numFmtId="0" fontId="29" fillId="36" borderId="21" xfId="53" applyNumberFormat="1" applyFont="1" applyFill="1" applyBorder="1" applyAlignment="1">
      <alignment horizontal="centerContinuous"/>
      <protection/>
    </xf>
    <xf numFmtId="0" fontId="29" fillId="36" borderId="21" xfId="53" applyFont="1" applyFill="1" applyBorder="1" applyAlignment="1">
      <alignment horizontal="left"/>
      <protection/>
    </xf>
    <xf numFmtId="195" fontId="29" fillId="36" borderId="21" xfId="53" applyNumberFormat="1" applyFont="1" applyFill="1" applyBorder="1" applyAlignment="1">
      <alignment horizontal="centerContinuous"/>
      <protection/>
    </xf>
    <xf numFmtId="0" fontId="29" fillId="36" borderId="22" xfId="53" applyFont="1" applyFill="1" applyBorder="1" applyAlignment="1" applyProtection="1">
      <alignment horizontal="centerContinuous"/>
      <protection/>
    </xf>
    <xf numFmtId="186" fontId="12" fillId="0" borderId="25" xfId="0" applyNumberFormat="1" applyFont="1" applyBorder="1" applyAlignment="1">
      <alignment horizontal="right" vertical="center"/>
    </xf>
    <xf numFmtId="0" fontId="24" fillId="37" borderId="35" xfId="54" applyFont="1" applyFill="1" applyBorder="1" applyAlignment="1">
      <alignment horizontal="center" vertical="center"/>
      <protection/>
    </xf>
    <xf numFmtId="0" fontId="24" fillId="37" borderId="36" xfId="54" applyFont="1" applyFill="1" applyBorder="1" applyAlignment="1">
      <alignment horizontal="center" vertical="center"/>
      <protection/>
    </xf>
    <xf numFmtId="0" fontId="27" fillId="37" borderId="37" xfId="54" applyFont="1" applyFill="1" applyBorder="1" applyAlignment="1">
      <alignment horizontal="center" vertical="center"/>
      <protection/>
    </xf>
    <xf numFmtId="0" fontId="27" fillId="37" borderId="38" xfId="54" applyFont="1" applyFill="1" applyBorder="1" applyAlignment="1">
      <alignment horizontal="center" vertical="center"/>
      <protection/>
    </xf>
    <xf numFmtId="0" fontId="24" fillId="37" borderId="39" xfId="54" applyFont="1" applyFill="1" applyBorder="1" applyAlignment="1">
      <alignment horizontal="center" vertical="center"/>
      <protection/>
    </xf>
    <xf numFmtId="0" fontId="27" fillId="37" borderId="40" xfId="54" applyFont="1" applyFill="1" applyBorder="1" applyAlignment="1">
      <alignment horizontal="center" vertical="center"/>
      <protection/>
    </xf>
    <xf numFmtId="0" fontId="6" fillId="0" borderId="41" xfId="0" applyFont="1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0" xfId="0" applyAlignment="1">
      <alignment horizontal="center" vertical="top"/>
    </xf>
    <xf numFmtId="186" fontId="22" fillId="0" borderId="44" xfId="0" applyNumberFormat="1" applyFont="1" applyBorder="1" applyAlignment="1">
      <alignment horizontal="center" textRotation="90"/>
    </xf>
    <xf numFmtId="186" fontId="23" fillId="0" borderId="45" xfId="0" applyNumberFormat="1" applyFont="1" applyBorder="1" applyAlignment="1">
      <alignment textRotation="90"/>
    </xf>
    <xf numFmtId="186" fontId="23" fillId="0" borderId="24" xfId="0" applyNumberFormat="1" applyFont="1" applyBorder="1" applyAlignment="1">
      <alignment textRotation="90"/>
    </xf>
    <xf numFmtId="0" fontId="11" fillId="0" borderId="4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11" fillId="0" borderId="46" xfId="0" applyFont="1" applyBorder="1" applyAlignment="1">
      <alignment horizontal="center" vertical="center"/>
    </xf>
    <xf numFmtId="186" fontId="12" fillId="0" borderId="21" xfId="0" applyNumberFormat="1" applyFont="1" applyBorder="1" applyAlignment="1">
      <alignment horizontal="right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DIV_NQ" xfId="53"/>
    <cellStyle name="Standard_Get_MUm" xfId="54"/>
    <cellStyle name="Standard_Grundrechnen (Schülerübungen)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93"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31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ont>
        <b/>
        <i val="0"/>
        <color indexed="19"/>
      </font>
      <fill>
        <patternFill>
          <bgColor indexed="58"/>
        </patternFill>
      </fill>
    </dxf>
    <dxf>
      <fill>
        <patternFill>
          <bgColor indexed="3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31"/>
        </patternFill>
      </fill>
    </dxf>
    <dxf>
      <fill>
        <patternFill>
          <bgColor indexed="59"/>
        </patternFill>
      </fill>
    </dxf>
    <dxf>
      <fill>
        <patternFill>
          <bgColor indexed="58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ont>
        <b/>
        <i val="0"/>
        <color indexed="19"/>
      </font>
      <fill>
        <patternFill>
          <bgColor indexed="58"/>
        </patternFill>
      </fill>
    </dxf>
    <dxf>
      <fill>
        <patternFill>
          <bgColor indexed="3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31"/>
        </patternFill>
      </fill>
    </dxf>
    <dxf>
      <fill>
        <patternFill>
          <bgColor indexed="59"/>
        </patternFill>
      </fill>
    </dxf>
    <dxf>
      <fill>
        <patternFill>
          <bgColor indexed="58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ont>
        <b/>
        <i val="0"/>
        <color indexed="19"/>
      </font>
      <fill>
        <patternFill>
          <bgColor indexed="58"/>
        </patternFill>
      </fill>
    </dxf>
    <dxf>
      <fill>
        <patternFill>
          <bgColor indexed="3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31"/>
        </patternFill>
      </fill>
    </dxf>
    <dxf>
      <fill>
        <patternFill>
          <bgColor indexed="59"/>
        </patternFill>
      </fill>
    </dxf>
    <dxf>
      <fill>
        <patternFill>
          <bgColor indexed="58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ont>
        <b/>
        <i val="0"/>
        <color indexed="19"/>
      </font>
      <fill>
        <patternFill>
          <bgColor indexed="58"/>
        </patternFill>
      </fill>
    </dxf>
    <dxf>
      <fill>
        <patternFill>
          <bgColor indexed="3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31"/>
        </patternFill>
      </fill>
    </dxf>
    <dxf>
      <fill>
        <patternFill>
          <bgColor indexed="59"/>
        </patternFill>
      </fill>
    </dxf>
    <dxf>
      <fill>
        <patternFill>
          <bgColor indexed="58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ont>
        <b/>
        <i val="0"/>
        <color indexed="19"/>
      </font>
      <fill>
        <patternFill>
          <bgColor indexed="58"/>
        </patternFill>
      </fill>
    </dxf>
    <dxf>
      <fill>
        <patternFill>
          <bgColor indexed="3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31"/>
        </patternFill>
      </fill>
    </dxf>
    <dxf>
      <fill>
        <patternFill>
          <bgColor indexed="59"/>
        </patternFill>
      </fill>
    </dxf>
    <dxf>
      <fill>
        <patternFill>
          <bgColor indexed="58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ont>
        <b/>
        <i val="0"/>
        <color indexed="19"/>
      </font>
      <fill>
        <patternFill>
          <bgColor indexed="58"/>
        </patternFill>
      </fill>
    </dxf>
    <dxf>
      <fill>
        <patternFill>
          <bgColor indexed="3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31"/>
        </patternFill>
      </fill>
    </dxf>
    <dxf>
      <fill>
        <patternFill>
          <bgColor indexed="59"/>
        </patternFill>
      </fill>
    </dxf>
    <dxf>
      <fill>
        <patternFill>
          <bgColor indexed="58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ont>
        <b/>
        <i val="0"/>
        <color indexed="19"/>
      </font>
      <fill>
        <patternFill>
          <bgColor indexed="58"/>
        </patternFill>
      </fill>
    </dxf>
    <dxf>
      <fill>
        <patternFill>
          <bgColor indexed="3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31"/>
        </patternFill>
      </fill>
    </dxf>
    <dxf>
      <fill>
        <patternFill>
          <bgColor indexed="59"/>
        </patternFill>
      </fill>
    </dxf>
    <dxf>
      <fill>
        <patternFill>
          <bgColor indexed="58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ont>
        <b/>
        <i val="0"/>
        <color indexed="19"/>
      </font>
      <fill>
        <patternFill>
          <bgColor indexed="58"/>
        </patternFill>
      </fill>
    </dxf>
    <dxf>
      <fill>
        <patternFill>
          <bgColor indexed="3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31"/>
        </patternFill>
      </fill>
    </dxf>
    <dxf>
      <fill>
        <patternFill>
          <bgColor indexed="59"/>
        </patternFill>
      </fill>
    </dxf>
    <dxf>
      <fill>
        <patternFill>
          <bgColor indexed="58"/>
        </patternFill>
      </fill>
    </dxf>
    <dxf>
      <fill>
        <patternFill>
          <bgColor indexed="13"/>
        </patternFill>
      </fill>
    </dxf>
    <dxf>
      <fill>
        <patternFill>
          <bgColor indexed="15"/>
        </patternFill>
      </fill>
    </dxf>
    <dxf>
      <font>
        <b/>
        <i val="0"/>
        <color indexed="19"/>
      </font>
      <fill>
        <patternFill>
          <bgColor indexed="58"/>
        </patternFill>
      </fill>
    </dxf>
    <dxf>
      <fill>
        <patternFill>
          <bgColor indexed="3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31"/>
        </patternFill>
      </fill>
    </dxf>
    <dxf>
      <fill>
        <patternFill>
          <bgColor indexed="59"/>
        </patternFill>
      </fill>
    </dxf>
    <dxf>
      <fill>
        <patternFill>
          <bgColor indexed="58"/>
        </patternFill>
      </fill>
    </dxf>
    <dxf>
      <fill>
        <patternFill>
          <bgColor indexed="13"/>
        </patternFill>
      </fill>
    </dxf>
    <dxf>
      <fill>
        <patternFill>
          <bgColor indexed="59"/>
        </patternFill>
      </fill>
    </dxf>
    <dxf>
      <fill>
        <patternFill>
          <bgColor indexed="58"/>
        </patternFill>
      </fill>
    </dxf>
    <dxf>
      <fill>
        <patternFill>
          <bgColor indexed="15"/>
        </patternFill>
      </fill>
    </dxf>
    <dxf>
      <font>
        <b/>
        <i val="0"/>
        <color indexed="19"/>
      </font>
      <fill>
        <patternFill>
          <bgColor indexed="58"/>
        </patternFill>
      </fill>
    </dxf>
    <dxf>
      <fill>
        <patternFill>
          <bgColor indexed="31"/>
        </patternFill>
      </fill>
    </dxf>
    <dxf>
      <fill>
        <patternFill>
          <bgColor indexed="15"/>
        </patternFill>
      </fill>
    </dxf>
    <dxf>
      <fill>
        <patternFill>
          <bgColor indexed="14"/>
        </patternFill>
      </fill>
    </dxf>
    <dxf>
      <fill>
        <patternFill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EAEA"/>
      <rgbColor rgb="00FFBFFF"/>
      <rgbColor rgb="00CC0000"/>
      <rgbColor rgb="00BFFFBF"/>
      <rgbColor rgb="00FFCA95"/>
      <rgbColor rgb="00CEE9EA"/>
      <rgbColor rgb="00800000"/>
      <rgbColor rgb="00990099"/>
      <rgbColor rgb="00FFFF00"/>
      <rgbColor rgb="00008000"/>
      <rgbColor rgb="00EAFFFF"/>
      <rgbColor rgb="00008080"/>
      <rgbColor rgb="00DDDDDD"/>
      <rgbColor rgb="00333333"/>
      <rgbColor rgb="008080FF"/>
      <rgbColor rgb="00802060"/>
      <rgbColor rgb="00FFFFCC"/>
      <rgbColor rgb="00A0E0E0"/>
      <rgbColor rgb="00600080"/>
      <rgbColor rgb="00FF8080"/>
      <rgbColor rgb="000080C0"/>
      <rgbColor rgb="00FDFFEF"/>
      <rgbColor rgb="00000080"/>
      <rgbColor rgb="00FF00FF"/>
      <rgbColor rgb="00FFFF99"/>
      <rgbColor rgb="0000FFFF"/>
      <rgbColor rgb="00800080"/>
      <rgbColor rgb="00800000"/>
      <rgbColor rgb="00008080"/>
      <rgbColor rgb="000000FF"/>
      <rgbColor rgb="00FFBFBF"/>
      <rgbColor rgb="0094D0CD"/>
      <rgbColor rgb="00FF80FF"/>
      <rgbColor rgb="008AFF8A"/>
      <rgbColor rgb="00FF6060"/>
      <rgbColor rgb="00FF9F40"/>
      <rgbColor rgb="0020FFFF"/>
      <rgbColor rgb="009191FF"/>
      <rgbColor rgb="00FFEAEA"/>
      <rgbColor rgb="00EAF5F6"/>
      <rgbColor rgb="00EAFFEA"/>
      <rgbColor rgb="00BFBFFF"/>
      <rgbColor rgb="00EAEAFF"/>
      <rgbColor rgb="000000CC"/>
      <rgbColor rgb="000099CC"/>
      <rgbColor rgb="00EAEAEA"/>
      <rgbColor rgb="000000FF"/>
      <rgbColor rgb="00FFEAFF"/>
      <rgbColor rgb="0000FF00"/>
      <rgbColor rgb="00FF0000"/>
      <rgbColor rgb="00FFFFFF"/>
      <rgbColor rgb="00BFFFFF"/>
      <rgbColor rgb="00FF00FF"/>
      <rgbColor rgb="0080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114300</xdr:rowOff>
    </xdr:to>
    <xdr:sp macro="[0]!HideShow">
      <xdr:nvSpPr>
        <xdr:cNvPr id="1" name="Ellipse 1"/>
        <xdr:cNvSpPr>
          <a:spLocks/>
        </xdr:cNvSpPr>
      </xdr:nvSpPr>
      <xdr:spPr>
        <a:xfrm>
          <a:off x="3848100" y="0"/>
          <a:ext cx="0" cy="3619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0</xdr:row>
      <xdr:rowOff>0</xdr:rowOff>
    </xdr:from>
    <xdr:to>
      <xdr:col>8</xdr:col>
      <xdr:colOff>676275</xdr:colOff>
      <xdr:row>0</xdr:row>
      <xdr:rowOff>219075</xdr:rowOff>
    </xdr:to>
    <xdr:sp macro="[0]!HideShow">
      <xdr:nvSpPr>
        <xdr:cNvPr id="2" name="Ellipse 2"/>
        <xdr:cNvSpPr>
          <a:spLocks/>
        </xdr:cNvSpPr>
      </xdr:nvSpPr>
      <xdr:spPr>
        <a:xfrm>
          <a:off x="4476750" y="0"/>
          <a:ext cx="361950" cy="2190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114300</xdr:rowOff>
    </xdr:to>
    <xdr:sp macro="[0]!HideShow">
      <xdr:nvSpPr>
        <xdr:cNvPr id="1" name="Ellipse 1"/>
        <xdr:cNvSpPr>
          <a:spLocks/>
        </xdr:cNvSpPr>
      </xdr:nvSpPr>
      <xdr:spPr>
        <a:xfrm>
          <a:off x="3848100" y="0"/>
          <a:ext cx="0" cy="3619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0</xdr:row>
      <xdr:rowOff>0</xdr:rowOff>
    </xdr:from>
    <xdr:to>
      <xdr:col>8</xdr:col>
      <xdr:colOff>676275</xdr:colOff>
      <xdr:row>0</xdr:row>
      <xdr:rowOff>219075</xdr:rowOff>
    </xdr:to>
    <xdr:sp macro="[0]!HideShow">
      <xdr:nvSpPr>
        <xdr:cNvPr id="2" name="Ellipse 2"/>
        <xdr:cNvSpPr>
          <a:spLocks/>
        </xdr:cNvSpPr>
      </xdr:nvSpPr>
      <xdr:spPr>
        <a:xfrm>
          <a:off x="4476750" y="0"/>
          <a:ext cx="361950" cy="2190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114300</xdr:rowOff>
    </xdr:to>
    <xdr:sp macro="[0]!HideShow">
      <xdr:nvSpPr>
        <xdr:cNvPr id="1" name="Ellipse 1"/>
        <xdr:cNvSpPr>
          <a:spLocks/>
        </xdr:cNvSpPr>
      </xdr:nvSpPr>
      <xdr:spPr>
        <a:xfrm>
          <a:off x="3848100" y="0"/>
          <a:ext cx="0" cy="3619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0</xdr:row>
      <xdr:rowOff>0</xdr:rowOff>
    </xdr:from>
    <xdr:to>
      <xdr:col>8</xdr:col>
      <xdr:colOff>676275</xdr:colOff>
      <xdr:row>0</xdr:row>
      <xdr:rowOff>219075</xdr:rowOff>
    </xdr:to>
    <xdr:sp macro="[0]!HideShow">
      <xdr:nvSpPr>
        <xdr:cNvPr id="2" name="Ellipse 2"/>
        <xdr:cNvSpPr>
          <a:spLocks/>
        </xdr:cNvSpPr>
      </xdr:nvSpPr>
      <xdr:spPr>
        <a:xfrm>
          <a:off x="4476750" y="0"/>
          <a:ext cx="361950" cy="2190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13</xdr:row>
      <xdr:rowOff>0</xdr:rowOff>
    </xdr:from>
    <xdr:to>
      <xdr:col>8</xdr:col>
      <xdr:colOff>704850</xdr:colOff>
      <xdr:row>13</xdr:row>
      <xdr:rowOff>0</xdr:rowOff>
    </xdr:to>
    <xdr:sp macro="[0]!ErgebnissschutzAufheben">
      <xdr:nvSpPr>
        <xdr:cNvPr id="3" name="Ellipse 3"/>
        <xdr:cNvSpPr>
          <a:spLocks/>
        </xdr:cNvSpPr>
      </xdr:nvSpPr>
      <xdr:spPr>
        <a:xfrm>
          <a:off x="4333875" y="2762250"/>
          <a:ext cx="533400" cy="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114300</xdr:rowOff>
    </xdr:to>
    <xdr:sp macro="[0]!HideShow">
      <xdr:nvSpPr>
        <xdr:cNvPr id="1" name="Ellipse 1"/>
        <xdr:cNvSpPr>
          <a:spLocks/>
        </xdr:cNvSpPr>
      </xdr:nvSpPr>
      <xdr:spPr>
        <a:xfrm>
          <a:off x="3848100" y="0"/>
          <a:ext cx="0" cy="3619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0</xdr:row>
      <xdr:rowOff>0</xdr:rowOff>
    </xdr:from>
    <xdr:to>
      <xdr:col>8</xdr:col>
      <xdr:colOff>676275</xdr:colOff>
      <xdr:row>0</xdr:row>
      <xdr:rowOff>219075</xdr:rowOff>
    </xdr:to>
    <xdr:sp macro="[0]!HideShow">
      <xdr:nvSpPr>
        <xdr:cNvPr id="2" name="Ellipse 2"/>
        <xdr:cNvSpPr>
          <a:spLocks/>
        </xdr:cNvSpPr>
      </xdr:nvSpPr>
      <xdr:spPr>
        <a:xfrm>
          <a:off x="4476750" y="0"/>
          <a:ext cx="361950" cy="2190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114300</xdr:rowOff>
    </xdr:to>
    <xdr:sp macro="[0]!HideShow">
      <xdr:nvSpPr>
        <xdr:cNvPr id="1" name="Ellipse 1"/>
        <xdr:cNvSpPr>
          <a:spLocks/>
        </xdr:cNvSpPr>
      </xdr:nvSpPr>
      <xdr:spPr>
        <a:xfrm>
          <a:off x="3848100" y="0"/>
          <a:ext cx="0" cy="3619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0</xdr:row>
      <xdr:rowOff>0</xdr:rowOff>
    </xdr:from>
    <xdr:to>
      <xdr:col>8</xdr:col>
      <xdr:colOff>676275</xdr:colOff>
      <xdr:row>0</xdr:row>
      <xdr:rowOff>219075</xdr:rowOff>
    </xdr:to>
    <xdr:sp macro="[0]!HideShow">
      <xdr:nvSpPr>
        <xdr:cNvPr id="2" name="Ellipse 2"/>
        <xdr:cNvSpPr>
          <a:spLocks/>
        </xdr:cNvSpPr>
      </xdr:nvSpPr>
      <xdr:spPr>
        <a:xfrm>
          <a:off x="4476750" y="0"/>
          <a:ext cx="361950" cy="2190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114300</xdr:rowOff>
    </xdr:to>
    <xdr:sp macro="[0]!HideShow">
      <xdr:nvSpPr>
        <xdr:cNvPr id="1" name="Ellipse 1"/>
        <xdr:cNvSpPr>
          <a:spLocks/>
        </xdr:cNvSpPr>
      </xdr:nvSpPr>
      <xdr:spPr>
        <a:xfrm>
          <a:off x="3848100" y="0"/>
          <a:ext cx="0" cy="3619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0</xdr:row>
      <xdr:rowOff>0</xdr:rowOff>
    </xdr:from>
    <xdr:to>
      <xdr:col>8</xdr:col>
      <xdr:colOff>676275</xdr:colOff>
      <xdr:row>0</xdr:row>
      <xdr:rowOff>219075</xdr:rowOff>
    </xdr:to>
    <xdr:sp macro="[0]!HideShow">
      <xdr:nvSpPr>
        <xdr:cNvPr id="2" name="Ellipse 2"/>
        <xdr:cNvSpPr>
          <a:spLocks/>
        </xdr:cNvSpPr>
      </xdr:nvSpPr>
      <xdr:spPr>
        <a:xfrm>
          <a:off x="4476750" y="0"/>
          <a:ext cx="361950" cy="2190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114300</xdr:rowOff>
    </xdr:to>
    <xdr:sp macro="[0]!HideShow">
      <xdr:nvSpPr>
        <xdr:cNvPr id="1" name="Ellipse 1"/>
        <xdr:cNvSpPr>
          <a:spLocks/>
        </xdr:cNvSpPr>
      </xdr:nvSpPr>
      <xdr:spPr>
        <a:xfrm>
          <a:off x="3848100" y="0"/>
          <a:ext cx="0" cy="3619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0</xdr:row>
      <xdr:rowOff>0</xdr:rowOff>
    </xdr:from>
    <xdr:to>
      <xdr:col>8</xdr:col>
      <xdr:colOff>676275</xdr:colOff>
      <xdr:row>0</xdr:row>
      <xdr:rowOff>219075</xdr:rowOff>
    </xdr:to>
    <xdr:sp macro="[0]!HideShow">
      <xdr:nvSpPr>
        <xdr:cNvPr id="2" name="Ellipse 2"/>
        <xdr:cNvSpPr>
          <a:spLocks/>
        </xdr:cNvSpPr>
      </xdr:nvSpPr>
      <xdr:spPr>
        <a:xfrm>
          <a:off x="4476750" y="0"/>
          <a:ext cx="361950" cy="2190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114300</xdr:rowOff>
    </xdr:to>
    <xdr:sp macro="[0]!HideShow">
      <xdr:nvSpPr>
        <xdr:cNvPr id="1" name="Ellipse 1"/>
        <xdr:cNvSpPr>
          <a:spLocks/>
        </xdr:cNvSpPr>
      </xdr:nvSpPr>
      <xdr:spPr>
        <a:xfrm>
          <a:off x="3848100" y="0"/>
          <a:ext cx="0" cy="3619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0</xdr:row>
      <xdr:rowOff>0</xdr:rowOff>
    </xdr:from>
    <xdr:to>
      <xdr:col>8</xdr:col>
      <xdr:colOff>676275</xdr:colOff>
      <xdr:row>0</xdr:row>
      <xdr:rowOff>219075</xdr:rowOff>
    </xdr:to>
    <xdr:sp macro="[0]!HideShow">
      <xdr:nvSpPr>
        <xdr:cNvPr id="2" name="Ellipse 2"/>
        <xdr:cNvSpPr>
          <a:spLocks/>
        </xdr:cNvSpPr>
      </xdr:nvSpPr>
      <xdr:spPr>
        <a:xfrm>
          <a:off x="4476750" y="0"/>
          <a:ext cx="361950" cy="2190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114300</xdr:rowOff>
    </xdr:to>
    <xdr:sp macro="[0]!HideShow">
      <xdr:nvSpPr>
        <xdr:cNvPr id="1" name="Ellipse 1"/>
        <xdr:cNvSpPr>
          <a:spLocks/>
        </xdr:cNvSpPr>
      </xdr:nvSpPr>
      <xdr:spPr>
        <a:xfrm>
          <a:off x="3848100" y="0"/>
          <a:ext cx="0" cy="3619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0</xdr:row>
      <xdr:rowOff>0</xdr:rowOff>
    </xdr:from>
    <xdr:to>
      <xdr:col>8</xdr:col>
      <xdr:colOff>676275</xdr:colOff>
      <xdr:row>0</xdr:row>
      <xdr:rowOff>219075</xdr:rowOff>
    </xdr:to>
    <xdr:sp macro="[0]!HideShow">
      <xdr:nvSpPr>
        <xdr:cNvPr id="2" name="Ellipse 2"/>
        <xdr:cNvSpPr>
          <a:spLocks/>
        </xdr:cNvSpPr>
      </xdr:nvSpPr>
      <xdr:spPr>
        <a:xfrm>
          <a:off x="4476750" y="0"/>
          <a:ext cx="361950" cy="2190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1</xdr:row>
      <xdr:rowOff>114300</xdr:rowOff>
    </xdr:to>
    <xdr:sp macro="[0]!HideShow">
      <xdr:nvSpPr>
        <xdr:cNvPr id="1" name="Ellipse 1"/>
        <xdr:cNvSpPr>
          <a:spLocks/>
        </xdr:cNvSpPr>
      </xdr:nvSpPr>
      <xdr:spPr>
        <a:xfrm>
          <a:off x="3848100" y="0"/>
          <a:ext cx="0" cy="361950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0</xdr:row>
      <xdr:rowOff>0</xdr:rowOff>
    </xdr:from>
    <xdr:to>
      <xdr:col>8</xdr:col>
      <xdr:colOff>676275</xdr:colOff>
      <xdr:row>0</xdr:row>
      <xdr:rowOff>219075</xdr:rowOff>
    </xdr:to>
    <xdr:sp macro="[0]!HideShow">
      <xdr:nvSpPr>
        <xdr:cNvPr id="2" name="Ellipse 2"/>
        <xdr:cNvSpPr>
          <a:spLocks/>
        </xdr:cNvSpPr>
      </xdr:nvSpPr>
      <xdr:spPr>
        <a:xfrm>
          <a:off x="4476750" y="0"/>
          <a:ext cx="361950" cy="219075"/>
        </a:xfrm>
        <a:prstGeom prst="ellips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terialien\Mathematik\00Basis\0GrR\Multiplizieren%20von%20Dezimalzahlen%20(R&#252;ckmeldung%20durch%20Muste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DBs"/>
      <sheetName val="Druck"/>
      <sheetName val="Muster erstellen"/>
      <sheetName val="fertige Muster"/>
    </sheetNames>
    <sheetDataSet>
      <sheetData sheetId="1">
        <row r="2">
          <cell r="H2">
            <v>1</v>
          </cell>
          <cell r="I2">
            <v>2.78</v>
          </cell>
          <cell r="J2">
            <v>2.8</v>
          </cell>
          <cell r="K2">
            <v>7.783999999999999</v>
          </cell>
          <cell r="M2">
            <v>1</v>
          </cell>
          <cell r="N2">
            <v>87.6</v>
          </cell>
          <cell r="O2">
            <v>8.4</v>
          </cell>
          <cell r="P2">
            <v>735.84</v>
          </cell>
          <cell r="R2">
            <v>1</v>
          </cell>
          <cell r="S2">
            <v>51.9</v>
          </cell>
          <cell r="T2">
            <v>3.2</v>
          </cell>
          <cell r="U2">
            <v>166.08</v>
          </cell>
          <cell r="W2">
            <v>1</v>
          </cell>
          <cell r="X2">
            <v>99.7</v>
          </cell>
          <cell r="Y2">
            <v>6.3</v>
          </cell>
          <cell r="Z2">
            <v>628.11</v>
          </cell>
          <cell r="AB2">
            <v>1</v>
          </cell>
          <cell r="AC2">
            <v>74.9</v>
          </cell>
          <cell r="AD2">
            <v>7.9</v>
          </cell>
          <cell r="AE2">
            <v>591.71</v>
          </cell>
          <cell r="AG2">
            <v>1</v>
          </cell>
          <cell r="AH2">
            <v>28.4</v>
          </cell>
          <cell r="AI2">
            <v>8.1</v>
          </cell>
          <cell r="AJ2">
            <v>230.04</v>
          </cell>
        </row>
        <row r="3">
          <cell r="H3">
            <v>2</v>
          </cell>
          <cell r="I3">
            <v>3.24</v>
          </cell>
          <cell r="J3">
            <v>5.4</v>
          </cell>
          <cell r="K3">
            <v>17.496000000000002</v>
          </cell>
          <cell r="M3">
            <v>2</v>
          </cell>
          <cell r="N3">
            <v>61.3</v>
          </cell>
          <cell r="O3">
            <v>7.2</v>
          </cell>
          <cell r="P3">
            <v>441.36</v>
          </cell>
          <cell r="R3">
            <v>2</v>
          </cell>
          <cell r="S3">
            <v>51.9</v>
          </cell>
          <cell r="T3">
            <v>9.4</v>
          </cell>
          <cell r="U3">
            <v>487.86</v>
          </cell>
          <cell r="W3">
            <v>2</v>
          </cell>
          <cell r="X3">
            <v>82.2</v>
          </cell>
          <cell r="Y3">
            <v>6.1</v>
          </cell>
          <cell r="Z3">
            <v>501.42</v>
          </cell>
          <cell r="AB3">
            <v>2</v>
          </cell>
          <cell r="AC3">
            <v>19.9</v>
          </cell>
          <cell r="AD3">
            <v>6.2</v>
          </cell>
          <cell r="AE3">
            <v>123.38</v>
          </cell>
          <cell r="AG3">
            <v>2</v>
          </cell>
          <cell r="AH3">
            <v>80.6</v>
          </cell>
          <cell r="AI3">
            <v>8.7</v>
          </cell>
          <cell r="AJ3">
            <v>701.2199999999999</v>
          </cell>
        </row>
        <row r="4">
          <cell r="H4">
            <v>3</v>
          </cell>
          <cell r="I4">
            <v>7.28</v>
          </cell>
          <cell r="J4">
            <v>9.2</v>
          </cell>
          <cell r="K4">
            <v>66.976</v>
          </cell>
          <cell r="M4">
            <v>3</v>
          </cell>
          <cell r="N4">
            <v>28.7</v>
          </cell>
          <cell r="O4">
            <v>6.8</v>
          </cell>
          <cell r="P4">
            <v>195.16</v>
          </cell>
          <cell r="R4">
            <v>3</v>
          </cell>
          <cell r="S4">
            <v>30.7</v>
          </cell>
          <cell r="T4">
            <v>2.6</v>
          </cell>
          <cell r="U4">
            <v>79.82000000000001</v>
          </cell>
          <cell r="W4">
            <v>3</v>
          </cell>
          <cell r="X4">
            <v>94</v>
          </cell>
          <cell r="Y4">
            <v>3.8</v>
          </cell>
          <cell r="Z4">
            <v>357.2</v>
          </cell>
          <cell r="AB4">
            <v>3</v>
          </cell>
          <cell r="AC4">
            <v>11.6</v>
          </cell>
          <cell r="AD4">
            <v>8.8</v>
          </cell>
          <cell r="AE4">
            <v>102.08</v>
          </cell>
          <cell r="AG4">
            <v>3</v>
          </cell>
          <cell r="AH4">
            <v>95.8</v>
          </cell>
          <cell r="AI4">
            <v>0.015</v>
          </cell>
          <cell r="AJ4">
            <v>1.4369999999999998</v>
          </cell>
        </row>
        <row r="5">
          <cell r="H5">
            <v>4</v>
          </cell>
          <cell r="I5">
            <v>23.6</v>
          </cell>
          <cell r="J5">
            <v>8.07</v>
          </cell>
          <cell r="K5">
            <v>190.45200000000003</v>
          </cell>
          <cell r="M5">
            <v>4</v>
          </cell>
          <cell r="N5">
            <v>66</v>
          </cell>
          <cell r="O5">
            <v>1.3</v>
          </cell>
          <cell r="P5">
            <v>85.8</v>
          </cell>
          <cell r="R5">
            <v>4</v>
          </cell>
          <cell r="S5">
            <v>29.8</v>
          </cell>
          <cell r="T5">
            <v>0.25</v>
          </cell>
          <cell r="U5">
            <v>7.45</v>
          </cell>
          <cell r="W5">
            <v>4</v>
          </cell>
          <cell r="X5">
            <v>39.5</v>
          </cell>
          <cell r="Y5">
            <v>5.1</v>
          </cell>
          <cell r="Z5">
            <v>201.45</v>
          </cell>
          <cell r="AB5">
            <v>4</v>
          </cell>
          <cell r="AC5">
            <v>30.4</v>
          </cell>
          <cell r="AD5">
            <v>9.4</v>
          </cell>
          <cell r="AE5">
            <v>285.76</v>
          </cell>
          <cell r="AG5">
            <v>4</v>
          </cell>
          <cell r="AH5">
            <v>7.9</v>
          </cell>
          <cell r="AI5">
            <v>5.5</v>
          </cell>
          <cell r="AJ5">
            <v>43.45</v>
          </cell>
        </row>
        <row r="6">
          <cell r="H6">
            <v>5</v>
          </cell>
          <cell r="I6">
            <v>49.65</v>
          </cell>
          <cell r="J6">
            <v>21</v>
          </cell>
          <cell r="K6">
            <v>1042.6499999999999</v>
          </cell>
          <cell r="M6">
            <v>5</v>
          </cell>
          <cell r="N6">
            <v>95</v>
          </cell>
          <cell r="O6">
            <v>7.2</v>
          </cell>
          <cell r="P6">
            <v>684</v>
          </cell>
          <cell r="R6">
            <v>5</v>
          </cell>
          <cell r="S6">
            <v>33.7</v>
          </cell>
          <cell r="T6">
            <v>3.7</v>
          </cell>
          <cell r="U6">
            <v>124.69000000000001</v>
          </cell>
          <cell r="W6">
            <v>5</v>
          </cell>
          <cell r="X6">
            <v>16.7</v>
          </cell>
          <cell r="Y6">
            <v>9.6</v>
          </cell>
          <cell r="Z6">
            <v>160.32</v>
          </cell>
          <cell r="AB6">
            <v>5</v>
          </cell>
          <cell r="AC6">
            <v>3.6</v>
          </cell>
          <cell r="AD6">
            <v>5.6</v>
          </cell>
          <cell r="AE6">
            <v>20.16</v>
          </cell>
          <cell r="AG6">
            <v>5</v>
          </cell>
          <cell r="AH6">
            <v>81.2</v>
          </cell>
          <cell r="AI6">
            <v>8.2</v>
          </cell>
          <cell r="AJ6">
            <v>665.8399999999999</v>
          </cell>
        </row>
        <row r="7">
          <cell r="H7">
            <v>6</v>
          </cell>
          <cell r="I7">
            <v>98.8</v>
          </cell>
          <cell r="J7">
            <v>0.27</v>
          </cell>
          <cell r="K7">
            <v>26.676000000000002</v>
          </cell>
          <cell r="M7">
            <v>6</v>
          </cell>
          <cell r="N7">
            <v>33.2</v>
          </cell>
          <cell r="O7">
            <v>6.1</v>
          </cell>
          <cell r="P7">
            <v>202.52</v>
          </cell>
          <cell r="R7">
            <v>6</v>
          </cell>
          <cell r="S7">
            <v>14.6</v>
          </cell>
          <cell r="T7">
            <v>81</v>
          </cell>
          <cell r="U7">
            <v>1182.6</v>
          </cell>
          <cell r="W7">
            <v>6</v>
          </cell>
          <cell r="X7">
            <v>73.7</v>
          </cell>
          <cell r="Y7">
            <v>8.9</v>
          </cell>
          <cell r="Z7">
            <v>655.9300000000001</v>
          </cell>
          <cell r="AB7">
            <v>6</v>
          </cell>
          <cell r="AC7">
            <v>47.9</v>
          </cell>
          <cell r="AD7">
            <v>7.2</v>
          </cell>
          <cell r="AE7">
            <v>344.88</v>
          </cell>
          <cell r="AG7">
            <v>6</v>
          </cell>
          <cell r="AH7">
            <v>65.7</v>
          </cell>
          <cell r="AI7">
            <v>1.3</v>
          </cell>
          <cell r="AJ7">
            <v>85.41000000000001</v>
          </cell>
        </row>
        <row r="8">
          <cell r="H8">
            <v>7</v>
          </cell>
          <cell r="I8">
            <v>0.841</v>
          </cell>
          <cell r="J8">
            <v>6.1</v>
          </cell>
          <cell r="K8">
            <v>5.1301</v>
          </cell>
          <cell r="M8">
            <v>7</v>
          </cell>
          <cell r="N8">
            <v>94.8</v>
          </cell>
          <cell r="O8">
            <v>7.9</v>
          </cell>
          <cell r="P8">
            <v>748.92</v>
          </cell>
          <cell r="R8">
            <v>7</v>
          </cell>
          <cell r="S8">
            <v>41.3</v>
          </cell>
          <cell r="T8">
            <v>230</v>
          </cell>
          <cell r="U8">
            <v>9499</v>
          </cell>
          <cell r="W8">
            <v>7</v>
          </cell>
          <cell r="X8">
            <v>57.3</v>
          </cell>
          <cell r="Y8">
            <v>7.6</v>
          </cell>
          <cell r="Z8">
            <v>435.47999999999996</v>
          </cell>
          <cell r="AB8">
            <v>7</v>
          </cell>
          <cell r="AC8">
            <v>77.9</v>
          </cell>
          <cell r="AD8">
            <v>9.9</v>
          </cell>
          <cell r="AE8">
            <v>771.21</v>
          </cell>
          <cell r="AG8">
            <v>7</v>
          </cell>
          <cell r="AH8">
            <v>7.2</v>
          </cell>
          <cell r="AI8">
            <v>9.3</v>
          </cell>
          <cell r="AJ8">
            <v>66.96000000000001</v>
          </cell>
        </row>
        <row r="9">
          <cell r="H9">
            <v>8</v>
          </cell>
          <cell r="I9">
            <v>9.38</v>
          </cell>
          <cell r="J9">
            <v>7.3</v>
          </cell>
          <cell r="K9">
            <v>68.474</v>
          </cell>
          <cell r="M9">
            <v>8</v>
          </cell>
          <cell r="N9">
            <v>45.6</v>
          </cell>
          <cell r="O9">
            <v>4.8</v>
          </cell>
          <cell r="P9">
            <v>218.88</v>
          </cell>
          <cell r="R9">
            <v>8</v>
          </cell>
          <cell r="S9">
            <v>88.3</v>
          </cell>
          <cell r="T9">
            <v>2.4</v>
          </cell>
          <cell r="U9">
            <v>211.92</v>
          </cell>
          <cell r="W9">
            <v>8</v>
          </cell>
          <cell r="X9">
            <v>23.7</v>
          </cell>
          <cell r="Y9">
            <v>9.6</v>
          </cell>
          <cell r="Z9">
            <v>227.51999999999998</v>
          </cell>
          <cell r="AB9">
            <v>8</v>
          </cell>
          <cell r="AC9">
            <v>47.5</v>
          </cell>
          <cell r="AD9">
            <v>9.2</v>
          </cell>
          <cell r="AE9">
            <v>436.99999999999994</v>
          </cell>
          <cell r="AG9">
            <v>8</v>
          </cell>
          <cell r="AH9">
            <v>63.8</v>
          </cell>
          <cell r="AI9">
            <v>8.7</v>
          </cell>
          <cell r="AJ9">
            <v>555.06</v>
          </cell>
        </row>
        <row r="10">
          <cell r="H10">
            <v>9</v>
          </cell>
          <cell r="I10">
            <v>3.75</v>
          </cell>
          <cell r="J10">
            <v>1.7</v>
          </cell>
          <cell r="K10">
            <v>6.375</v>
          </cell>
          <cell r="M10">
            <v>9</v>
          </cell>
          <cell r="N10">
            <v>90.3</v>
          </cell>
          <cell r="O10">
            <v>4.9</v>
          </cell>
          <cell r="P10">
            <v>442.47</v>
          </cell>
          <cell r="R10">
            <v>9</v>
          </cell>
          <cell r="S10">
            <v>17.7</v>
          </cell>
          <cell r="T10">
            <v>9.4</v>
          </cell>
          <cell r="U10">
            <v>166.38</v>
          </cell>
          <cell r="W10">
            <v>9</v>
          </cell>
          <cell r="X10">
            <v>34</v>
          </cell>
          <cell r="Y10">
            <v>1.3</v>
          </cell>
          <cell r="Z10">
            <v>44.2</v>
          </cell>
          <cell r="AB10">
            <v>9</v>
          </cell>
          <cell r="AC10">
            <v>66.4</v>
          </cell>
          <cell r="AD10">
            <v>2.4</v>
          </cell>
          <cell r="AE10">
            <v>159.36</v>
          </cell>
          <cell r="AG10">
            <v>9</v>
          </cell>
          <cell r="AH10">
            <v>45.2</v>
          </cell>
          <cell r="AI10">
            <v>8.8</v>
          </cell>
          <cell r="AJ10">
            <v>397.76000000000005</v>
          </cell>
        </row>
        <row r="11">
          <cell r="H11">
            <v>10</v>
          </cell>
          <cell r="I11">
            <v>8.95</v>
          </cell>
          <cell r="J11">
            <v>0.95</v>
          </cell>
          <cell r="K11">
            <v>8.5025</v>
          </cell>
          <cell r="M11">
            <v>10</v>
          </cell>
          <cell r="N11">
            <v>65.6</v>
          </cell>
          <cell r="O11">
            <v>8.1</v>
          </cell>
          <cell r="P11">
            <v>531.3599999999999</v>
          </cell>
          <cell r="R11">
            <v>10</v>
          </cell>
          <cell r="S11">
            <v>70.5</v>
          </cell>
          <cell r="T11">
            <v>7.1</v>
          </cell>
          <cell r="U11">
            <v>500.54999999999995</v>
          </cell>
          <cell r="W11">
            <v>10</v>
          </cell>
          <cell r="X11">
            <v>32.3</v>
          </cell>
          <cell r="Y11">
            <v>9.3</v>
          </cell>
          <cell r="Z11">
            <v>300.39</v>
          </cell>
          <cell r="AB11">
            <v>10</v>
          </cell>
          <cell r="AC11">
            <v>73.4</v>
          </cell>
          <cell r="AD11">
            <v>2.2</v>
          </cell>
          <cell r="AE11">
            <v>161.48000000000002</v>
          </cell>
          <cell r="AG11">
            <v>10</v>
          </cell>
          <cell r="AH11">
            <v>1.2</v>
          </cell>
          <cell r="AI11">
            <v>5.1</v>
          </cell>
          <cell r="AJ11">
            <v>6.119999999999999</v>
          </cell>
        </row>
        <row r="12">
          <cell r="H12">
            <v>11</v>
          </cell>
          <cell r="I12">
            <v>53.3</v>
          </cell>
          <cell r="J12">
            <v>0.82</v>
          </cell>
          <cell r="K12">
            <v>43.705999999999996</v>
          </cell>
          <cell r="M12">
            <v>11</v>
          </cell>
          <cell r="N12">
            <v>26.2</v>
          </cell>
          <cell r="O12">
            <v>9.5</v>
          </cell>
          <cell r="P12">
            <v>248.9</v>
          </cell>
          <cell r="R12">
            <v>11</v>
          </cell>
          <cell r="S12">
            <v>62.3</v>
          </cell>
          <cell r="T12">
            <v>1.8</v>
          </cell>
          <cell r="U12">
            <v>112.14</v>
          </cell>
          <cell r="W12">
            <v>11</v>
          </cell>
          <cell r="X12">
            <v>71.3</v>
          </cell>
          <cell r="Y12">
            <v>1.7</v>
          </cell>
          <cell r="Z12">
            <v>121.21</v>
          </cell>
          <cell r="AB12">
            <v>11</v>
          </cell>
          <cell r="AC12">
            <v>81.9</v>
          </cell>
          <cell r="AD12">
            <v>2.6</v>
          </cell>
          <cell r="AE12">
            <v>212.94000000000003</v>
          </cell>
          <cell r="AG12">
            <v>11</v>
          </cell>
          <cell r="AH12">
            <v>31.1</v>
          </cell>
          <cell r="AI12">
            <v>7.5</v>
          </cell>
          <cell r="AJ12">
            <v>233.25</v>
          </cell>
        </row>
        <row r="13">
          <cell r="H13">
            <v>12</v>
          </cell>
          <cell r="I13">
            <v>9.09</v>
          </cell>
          <cell r="J13">
            <v>5.8</v>
          </cell>
          <cell r="K13">
            <v>52.721999999999994</v>
          </cell>
          <cell r="M13">
            <v>12</v>
          </cell>
          <cell r="N13">
            <v>12.7</v>
          </cell>
          <cell r="O13">
            <v>5.2</v>
          </cell>
          <cell r="P13">
            <v>66.03999999999999</v>
          </cell>
          <cell r="R13">
            <v>12</v>
          </cell>
          <cell r="S13">
            <v>22.8</v>
          </cell>
          <cell r="T13">
            <v>1.1</v>
          </cell>
          <cell r="U13">
            <v>25.080000000000002</v>
          </cell>
          <cell r="W13">
            <v>12</v>
          </cell>
          <cell r="X13">
            <v>68.4</v>
          </cell>
          <cell r="Y13">
            <v>5.3</v>
          </cell>
          <cell r="Z13">
            <v>362.52000000000004</v>
          </cell>
          <cell r="AB13">
            <v>12</v>
          </cell>
          <cell r="AC13">
            <v>77.8</v>
          </cell>
          <cell r="AD13">
            <v>3.8</v>
          </cell>
          <cell r="AE13">
            <v>295.64</v>
          </cell>
          <cell r="AG13">
            <v>12</v>
          </cell>
          <cell r="AH13">
            <v>6.1</v>
          </cell>
          <cell r="AI13">
            <v>8.2</v>
          </cell>
          <cell r="AJ13">
            <v>50.019999999999996</v>
          </cell>
        </row>
        <row r="14">
          <cell r="H14">
            <v>13</v>
          </cell>
          <cell r="I14">
            <v>7.18</v>
          </cell>
          <cell r="J14">
            <v>6.8</v>
          </cell>
          <cell r="K14">
            <v>48.824</v>
          </cell>
          <cell r="M14">
            <v>13</v>
          </cell>
          <cell r="N14">
            <v>95</v>
          </cell>
          <cell r="O14">
            <v>7.6</v>
          </cell>
          <cell r="P14">
            <v>722</v>
          </cell>
          <cell r="R14">
            <v>13</v>
          </cell>
          <cell r="S14">
            <v>88.5</v>
          </cell>
          <cell r="T14">
            <v>3.1</v>
          </cell>
          <cell r="U14">
            <v>274.35</v>
          </cell>
          <cell r="W14">
            <v>13</v>
          </cell>
          <cell r="X14">
            <v>14.4</v>
          </cell>
          <cell r="Y14">
            <v>1.7</v>
          </cell>
          <cell r="Z14">
            <v>24.48</v>
          </cell>
          <cell r="AB14">
            <v>13</v>
          </cell>
          <cell r="AC14">
            <v>76.9</v>
          </cell>
          <cell r="AD14">
            <v>6.5</v>
          </cell>
          <cell r="AE14">
            <v>499.85</v>
          </cell>
          <cell r="AG14">
            <v>13</v>
          </cell>
          <cell r="AH14">
            <v>45.5</v>
          </cell>
          <cell r="AI14">
            <v>5.7</v>
          </cell>
          <cell r="AJ14">
            <v>259.35</v>
          </cell>
        </row>
        <row r="15">
          <cell r="H15">
            <v>14</v>
          </cell>
          <cell r="I15">
            <v>2.78</v>
          </cell>
          <cell r="J15">
            <v>2.09</v>
          </cell>
          <cell r="K15">
            <v>5.810199999999999</v>
          </cell>
          <cell r="M15">
            <v>14</v>
          </cell>
          <cell r="N15">
            <v>78.5</v>
          </cell>
          <cell r="O15">
            <v>5.9</v>
          </cell>
          <cell r="P15">
            <v>463.15000000000003</v>
          </cell>
          <cell r="R15">
            <v>14</v>
          </cell>
          <cell r="S15">
            <v>47.9</v>
          </cell>
          <cell r="T15">
            <v>9.3</v>
          </cell>
          <cell r="U15">
            <v>445.47</v>
          </cell>
          <cell r="W15">
            <v>14</v>
          </cell>
          <cell r="X15">
            <v>23</v>
          </cell>
          <cell r="Y15">
            <v>6.7</v>
          </cell>
          <cell r="Z15">
            <v>154.1</v>
          </cell>
          <cell r="AB15">
            <v>14</v>
          </cell>
          <cell r="AC15">
            <v>92.9</v>
          </cell>
          <cell r="AD15">
            <v>40.3</v>
          </cell>
          <cell r="AE15">
            <v>3743.87</v>
          </cell>
          <cell r="AG15">
            <v>14</v>
          </cell>
          <cell r="AH15">
            <v>42.4</v>
          </cell>
          <cell r="AI15">
            <v>0.82</v>
          </cell>
          <cell r="AJ15">
            <v>34.767999999999994</v>
          </cell>
        </row>
        <row r="16">
          <cell r="H16">
            <v>15</v>
          </cell>
          <cell r="I16">
            <v>3.24</v>
          </cell>
          <cell r="J16">
            <v>0.18</v>
          </cell>
          <cell r="K16">
            <v>0.5832</v>
          </cell>
          <cell r="M16">
            <v>15</v>
          </cell>
          <cell r="N16">
            <v>7.2</v>
          </cell>
          <cell r="O16">
            <v>4.2</v>
          </cell>
          <cell r="P16">
            <v>30.240000000000002</v>
          </cell>
          <cell r="R16">
            <v>15</v>
          </cell>
          <cell r="S16">
            <v>30.7</v>
          </cell>
          <cell r="T16">
            <v>2.05</v>
          </cell>
          <cell r="U16">
            <v>62.934999999999995</v>
          </cell>
          <cell r="W16">
            <v>15</v>
          </cell>
          <cell r="X16">
            <v>84.9</v>
          </cell>
          <cell r="Y16">
            <v>0.24</v>
          </cell>
          <cell r="Z16">
            <v>20.376</v>
          </cell>
          <cell r="AB16">
            <v>15</v>
          </cell>
          <cell r="AC16">
            <v>44.4</v>
          </cell>
          <cell r="AD16">
            <v>3.5</v>
          </cell>
          <cell r="AE16">
            <v>155.4</v>
          </cell>
          <cell r="AG16">
            <v>15</v>
          </cell>
          <cell r="AH16">
            <v>35.4</v>
          </cell>
          <cell r="AI16">
            <v>3.2</v>
          </cell>
          <cell r="AJ16">
            <v>113.28</v>
          </cell>
        </row>
        <row r="17">
          <cell r="H17">
            <v>16</v>
          </cell>
          <cell r="I17">
            <v>7.28</v>
          </cell>
          <cell r="J17">
            <v>0.028</v>
          </cell>
          <cell r="K17">
            <v>0.20384000000000002</v>
          </cell>
          <cell r="M17">
            <v>16</v>
          </cell>
          <cell r="N17">
            <v>39.4</v>
          </cell>
          <cell r="O17">
            <v>1.5</v>
          </cell>
          <cell r="P17">
            <v>59.099999999999994</v>
          </cell>
          <cell r="R17">
            <v>16</v>
          </cell>
          <cell r="S17">
            <v>68.4</v>
          </cell>
          <cell r="T17">
            <v>3.3</v>
          </cell>
          <cell r="U17">
            <v>225.72</v>
          </cell>
          <cell r="W17">
            <v>16</v>
          </cell>
          <cell r="X17">
            <v>21.4</v>
          </cell>
          <cell r="Y17">
            <v>3.1</v>
          </cell>
          <cell r="Z17">
            <v>66.34</v>
          </cell>
          <cell r="AB17">
            <v>16</v>
          </cell>
          <cell r="AC17">
            <v>90.1</v>
          </cell>
          <cell r="AD17">
            <v>0.243</v>
          </cell>
          <cell r="AE17">
            <v>21.894299999999998</v>
          </cell>
          <cell r="AG17">
            <v>16</v>
          </cell>
          <cell r="AH17">
            <v>1.006</v>
          </cell>
          <cell r="AI17">
            <v>0.045</v>
          </cell>
          <cell r="AJ17">
            <v>0.04527</v>
          </cell>
        </row>
        <row r="18">
          <cell r="H18">
            <v>17</v>
          </cell>
          <cell r="I18">
            <v>23.6</v>
          </cell>
          <cell r="J18">
            <v>47</v>
          </cell>
          <cell r="K18">
            <v>1109.2</v>
          </cell>
          <cell r="M18">
            <v>17</v>
          </cell>
          <cell r="N18">
            <v>92.9</v>
          </cell>
          <cell r="O18">
            <v>5.6</v>
          </cell>
          <cell r="P18">
            <v>520.24</v>
          </cell>
          <cell r="R18">
            <v>17</v>
          </cell>
          <cell r="S18">
            <v>49.6</v>
          </cell>
          <cell r="T18">
            <v>0.0061</v>
          </cell>
          <cell r="U18">
            <v>0.30256000000000005</v>
          </cell>
          <cell r="W18">
            <v>17</v>
          </cell>
          <cell r="X18">
            <v>34.3</v>
          </cell>
          <cell r="Y18">
            <v>0.025</v>
          </cell>
          <cell r="Z18">
            <v>0.8574999999999999</v>
          </cell>
          <cell r="AB18">
            <v>17</v>
          </cell>
          <cell r="AC18">
            <v>78.7</v>
          </cell>
          <cell r="AD18">
            <v>8.5</v>
          </cell>
          <cell r="AE18">
            <v>668.95</v>
          </cell>
          <cell r="AG18">
            <v>17</v>
          </cell>
          <cell r="AH18">
            <v>16.8</v>
          </cell>
          <cell r="AI18">
            <v>5.8</v>
          </cell>
          <cell r="AJ18">
            <v>97.44</v>
          </cell>
        </row>
        <row r="19">
          <cell r="H19">
            <v>18</v>
          </cell>
          <cell r="I19">
            <v>49.65</v>
          </cell>
          <cell r="J19">
            <v>9.2</v>
          </cell>
          <cell r="K19">
            <v>456.78</v>
          </cell>
          <cell r="M19">
            <v>18</v>
          </cell>
          <cell r="N19">
            <v>9.03</v>
          </cell>
          <cell r="O19">
            <v>0.032</v>
          </cell>
          <cell r="P19">
            <v>0.28896</v>
          </cell>
          <cell r="R19">
            <v>18</v>
          </cell>
          <cell r="S19">
            <v>14.8</v>
          </cell>
          <cell r="T19">
            <v>5.75</v>
          </cell>
          <cell r="U19">
            <v>85.10000000000001</v>
          </cell>
          <cell r="W19">
            <v>18</v>
          </cell>
          <cell r="X19">
            <v>23.5</v>
          </cell>
          <cell r="Y19">
            <v>9.14</v>
          </cell>
          <cell r="Z19">
            <v>214.79000000000002</v>
          </cell>
          <cell r="AB19">
            <v>18</v>
          </cell>
          <cell r="AC19">
            <v>0.757</v>
          </cell>
          <cell r="AD19">
            <v>3.34</v>
          </cell>
          <cell r="AE19">
            <v>2.52838</v>
          </cell>
          <cell r="AG19">
            <v>18</v>
          </cell>
          <cell r="AH19">
            <v>80.8</v>
          </cell>
          <cell r="AI19">
            <v>8.4</v>
          </cell>
          <cell r="AJ19">
            <v>678.72</v>
          </cell>
        </row>
        <row r="20">
          <cell r="H20">
            <v>19</v>
          </cell>
          <cell r="I20">
            <v>98.8</v>
          </cell>
          <cell r="J20">
            <v>8.7</v>
          </cell>
          <cell r="K20">
            <v>859.56</v>
          </cell>
          <cell r="M20">
            <v>19</v>
          </cell>
          <cell r="N20">
            <v>0.0392</v>
          </cell>
          <cell r="O20">
            <v>4.9</v>
          </cell>
          <cell r="P20">
            <v>0.19208</v>
          </cell>
          <cell r="R20">
            <v>19</v>
          </cell>
          <cell r="S20">
            <v>0.906</v>
          </cell>
          <cell r="T20">
            <v>4.7</v>
          </cell>
          <cell r="U20">
            <v>4.2582</v>
          </cell>
          <cell r="W20">
            <v>19</v>
          </cell>
          <cell r="X20">
            <v>89.7</v>
          </cell>
          <cell r="Y20">
            <v>2.7</v>
          </cell>
          <cell r="Z20">
            <v>242.19000000000003</v>
          </cell>
          <cell r="AB20">
            <v>19</v>
          </cell>
          <cell r="AC20">
            <v>47.6</v>
          </cell>
          <cell r="AD20">
            <v>8.1</v>
          </cell>
          <cell r="AE20">
            <v>385.56</v>
          </cell>
          <cell r="AG20">
            <v>19</v>
          </cell>
          <cell r="AH20">
            <v>22.1</v>
          </cell>
          <cell r="AI20">
            <v>1.8</v>
          </cell>
          <cell r="AJ20">
            <v>39.78</v>
          </cell>
        </row>
        <row r="21">
          <cell r="H21">
            <v>20</v>
          </cell>
          <cell r="I21">
            <v>84.5</v>
          </cell>
          <cell r="J21">
            <v>32.8</v>
          </cell>
          <cell r="K21">
            <v>2771.6</v>
          </cell>
          <cell r="M21">
            <v>20</v>
          </cell>
          <cell r="N21">
            <v>74.8</v>
          </cell>
          <cell r="O21">
            <v>3.2</v>
          </cell>
          <cell r="P21">
            <v>239.36</v>
          </cell>
          <cell r="R21">
            <v>20</v>
          </cell>
          <cell r="S21">
            <v>33.3</v>
          </cell>
          <cell r="T21">
            <v>5.6</v>
          </cell>
          <cell r="U21">
            <v>186.47999999999996</v>
          </cell>
          <cell r="W21">
            <v>20</v>
          </cell>
          <cell r="X21">
            <v>15.09</v>
          </cell>
          <cell r="Y21">
            <v>9.9</v>
          </cell>
          <cell r="Z21">
            <v>149.391</v>
          </cell>
          <cell r="AB21">
            <v>20</v>
          </cell>
          <cell r="AC21">
            <v>86.4</v>
          </cell>
          <cell r="AD21">
            <v>0.585</v>
          </cell>
          <cell r="AE21">
            <v>50.544</v>
          </cell>
          <cell r="AG21">
            <v>20</v>
          </cell>
          <cell r="AH21">
            <v>1.96</v>
          </cell>
          <cell r="AI21">
            <v>24.5</v>
          </cell>
          <cell r="AJ21">
            <v>48.019999999999996</v>
          </cell>
        </row>
        <row r="22">
          <cell r="H22">
            <v>21</v>
          </cell>
          <cell r="I22">
            <v>9.38</v>
          </cell>
          <cell r="J22">
            <v>0.275</v>
          </cell>
          <cell r="K22">
            <v>2.5795000000000003</v>
          </cell>
          <cell r="M22">
            <v>21</v>
          </cell>
          <cell r="N22">
            <v>97.7</v>
          </cell>
          <cell r="O22">
            <v>2.6</v>
          </cell>
          <cell r="P22">
            <v>254.02</v>
          </cell>
          <cell r="R22">
            <v>21</v>
          </cell>
          <cell r="S22">
            <v>16.6</v>
          </cell>
          <cell r="T22">
            <v>5.8</v>
          </cell>
          <cell r="U22">
            <v>96.28</v>
          </cell>
          <cell r="W22">
            <v>21</v>
          </cell>
          <cell r="X22">
            <v>48.5</v>
          </cell>
          <cell r="Y22">
            <v>4.6</v>
          </cell>
          <cell r="Z22">
            <v>223.1</v>
          </cell>
          <cell r="AB22">
            <v>21</v>
          </cell>
          <cell r="AC22">
            <v>52.8</v>
          </cell>
          <cell r="AD22">
            <v>6.7</v>
          </cell>
          <cell r="AE22">
            <v>353.76</v>
          </cell>
          <cell r="AG22">
            <v>21</v>
          </cell>
          <cell r="AH22">
            <v>69.8</v>
          </cell>
          <cell r="AI22">
            <v>9.7</v>
          </cell>
          <cell r="AJ22">
            <v>677.06</v>
          </cell>
        </row>
        <row r="23">
          <cell r="H23">
            <v>22</v>
          </cell>
          <cell r="I23">
            <v>3.75</v>
          </cell>
          <cell r="J23">
            <v>16.1</v>
          </cell>
          <cell r="K23">
            <v>60.37500000000001</v>
          </cell>
          <cell r="M23">
            <v>22</v>
          </cell>
          <cell r="N23">
            <v>61.4</v>
          </cell>
          <cell r="O23">
            <v>5.6</v>
          </cell>
          <cell r="P23">
            <v>343.84</v>
          </cell>
          <cell r="R23">
            <v>22</v>
          </cell>
          <cell r="S23">
            <v>0.947</v>
          </cell>
          <cell r="T23">
            <v>0.069</v>
          </cell>
          <cell r="U23">
            <v>0.065343</v>
          </cell>
          <cell r="W23">
            <v>22</v>
          </cell>
          <cell r="X23">
            <v>10.2</v>
          </cell>
          <cell r="Y23">
            <v>0.0095</v>
          </cell>
          <cell r="Z23">
            <v>0.09689999999999999</v>
          </cell>
          <cell r="AB23">
            <v>22</v>
          </cell>
          <cell r="AC23">
            <v>0.911</v>
          </cell>
          <cell r="AD23">
            <v>0.0245</v>
          </cell>
          <cell r="AE23">
            <v>0.022319500000000003</v>
          </cell>
          <cell r="AG23">
            <v>22</v>
          </cell>
          <cell r="AH23">
            <v>86.8</v>
          </cell>
          <cell r="AI23">
            <v>1.1</v>
          </cell>
          <cell r="AJ23">
            <v>95.48</v>
          </cell>
        </row>
        <row r="24">
          <cell r="H24">
            <v>23</v>
          </cell>
          <cell r="I24">
            <v>8.95</v>
          </cell>
          <cell r="J24">
            <v>7.34</v>
          </cell>
          <cell r="K24">
            <v>65.693</v>
          </cell>
          <cell r="M24">
            <v>23</v>
          </cell>
          <cell r="N24">
            <v>57.3</v>
          </cell>
          <cell r="O24">
            <v>7.9</v>
          </cell>
          <cell r="P24">
            <v>452.67</v>
          </cell>
          <cell r="R24">
            <v>23</v>
          </cell>
          <cell r="S24">
            <v>32.5</v>
          </cell>
          <cell r="T24">
            <v>4.1</v>
          </cell>
          <cell r="U24">
            <v>133.25</v>
          </cell>
          <cell r="W24">
            <v>23</v>
          </cell>
          <cell r="X24">
            <v>11.8</v>
          </cell>
          <cell r="Y24">
            <v>2.75</v>
          </cell>
          <cell r="Z24">
            <v>32.45</v>
          </cell>
          <cell r="AB24">
            <v>23</v>
          </cell>
          <cell r="AC24">
            <v>1.66</v>
          </cell>
          <cell r="AD24">
            <v>0.265</v>
          </cell>
          <cell r="AE24">
            <v>0.4399</v>
          </cell>
          <cell r="AG24">
            <v>23</v>
          </cell>
          <cell r="AH24">
            <v>3.54</v>
          </cell>
          <cell r="AI24">
            <v>0.045</v>
          </cell>
          <cell r="AJ24">
            <v>0.1593</v>
          </cell>
        </row>
        <row r="25">
          <cell r="H25">
            <v>24</v>
          </cell>
          <cell r="I25">
            <v>53.8</v>
          </cell>
          <cell r="J25">
            <v>37.5</v>
          </cell>
          <cell r="K25">
            <v>2017.5</v>
          </cell>
          <cell r="M25">
            <v>24</v>
          </cell>
          <cell r="N25">
            <v>11.94</v>
          </cell>
          <cell r="O25">
            <v>2.5</v>
          </cell>
          <cell r="P25">
            <v>29.849999999999998</v>
          </cell>
          <cell r="R25">
            <v>24</v>
          </cell>
          <cell r="S25">
            <v>78.2</v>
          </cell>
          <cell r="T25">
            <v>3.6</v>
          </cell>
          <cell r="U25">
            <v>281.52000000000004</v>
          </cell>
          <cell r="W25">
            <v>24</v>
          </cell>
          <cell r="X25">
            <v>68.5</v>
          </cell>
          <cell r="Y25">
            <v>2.94</v>
          </cell>
          <cell r="Z25">
            <v>201.39</v>
          </cell>
          <cell r="AB25">
            <v>24</v>
          </cell>
          <cell r="AC25">
            <v>62.9</v>
          </cell>
          <cell r="AD25">
            <v>7.4</v>
          </cell>
          <cell r="AE25">
            <v>465.46000000000004</v>
          </cell>
          <cell r="AG25">
            <v>24</v>
          </cell>
          <cell r="AH25">
            <v>63.1</v>
          </cell>
          <cell r="AI25">
            <v>2.8</v>
          </cell>
          <cell r="AJ25">
            <v>176.68</v>
          </cell>
        </row>
        <row r="26">
          <cell r="H26">
            <v>101</v>
          </cell>
          <cell r="K26">
            <v>3.892</v>
          </cell>
          <cell r="M26">
            <v>101</v>
          </cell>
          <cell r="P26">
            <v>367.92</v>
          </cell>
          <cell r="R26">
            <v>101</v>
          </cell>
          <cell r="U26">
            <v>83.04</v>
          </cell>
          <cell r="W26">
            <v>101</v>
          </cell>
          <cell r="Z26">
            <v>314.055</v>
          </cell>
          <cell r="AB26">
            <v>101</v>
          </cell>
          <cell r="AE26">
            <v>295.855</v>
          </cell>
          <cell r="AG26">
            <v>101</v>
          </cell>
          <cell r="AJ26">
            <v>115.02</v>
          </cell>
        </row>
        <row r="27">
          <cell r="H27">
            <v>102</v>
          </cell>
          <cell r="K27">
            <v>8.748</v>
          </cell>
          <cell r="M27">
            <v>102</v>
          </cell>
          <cell r="P27">
            <v>220.68</v>
          </cell>
          <cell r="R27">
            <v>102</v>
          </cell>
          <cell r="U27">
            <v>243.93</v>
          </cell>
          <cell r="W27">
            <v>102</v>
          </cell>
          <cell r="Z27">
            <v>250.71</v>
          </cell>
          <cell r="AB27">
            <v>102</v>
          </cell>
          <cell r="AE27">
            <v>61.69</v>
          </cell>
          <cell r="AG27">
            <v>102</v>
          </cell>
          <cell r="AJ27">
            <v>350.61</v>
          </cell>
        </row>
        <row r="28">
          <cell r="H28">
            <v>103</v>
          </cell>
          <cell r="K28">
            <v>33.488</v>
          </cell>
          <cell r="M28">
            <v>103</v>
          </cell>
          <cell r="P28">
            <v>97.58</v>
          </cell>
          <cell r="R28">
            <v>103</v>
          </cell>
          <cell r="U28">
            <v>39.91</v>
          </cell>
          <cell r="W28">
            <v>103</v>
          </cell>
          <cell r="Z28">
            <v>178.6</v>
          </cell>
          <cell r="AB28">
            <v>103</v>
          </cell>
          <cell r="AE28">
            <v>51.04</v>
          </cell>
          <cell r="AG28">
            <v>103</v>
          </cell>
          <cell r="AJ28">
            <v>0.718</v>
          </cell>
        </row>
        <row r="29">
          <cell r="H29">
            <v>104</v>
          </cell>
          <cell r="K29">
            <v>95.226</v>
          </cell>
          <cell r="M29">
            <v>104</v>
          </cell>
          <cell r="P29">
            <v>42.9</v>
          </cell>
          <cell r="R29">
            <v>104</v>
          </cell>
          <cell r="U29">
            <v>3.725</v>
          </cell>
          <cell r="W29">
            <v>104</v>
          </cell>
          <cell r="Z29">
            <v>100.725</v>
          </cell>
          <cell r="AB29">
            <v>104</v>
          </cell>
          <cell r="AE29">
            <v>142.88</v>
          </cell>
          <cell r="AG29">
            <v>104</v>
          </cell>
          <cell r="AJ29">
            <v>21.725</v>
          </cell>
        </row>
        <row r="30">
          <cell r="H30">
            <v>105</v>
          </cell>
          <cell r="K30">
            <v>521.325</v>
          </cell>
          <cell r="M30">
            <v>105</v>
          </cell>
          <cell r="P30">
            <v>342</v>
          </cell>
          <cell r="R30">
            <v>105</v>
          </cell>
          <cell r="U30">
            <v>62.345</v>
          </cell>
          <cell r="W30">
            <v>105</v>
          </cell>
          <cell r="Z30">
            <v>80.16</v>
          </cell>
          <cell r="AB30">
            <v>105</v>
          </cell>
          <cell r="AE30">
            <v>10.08</v>
          </cell>
          <cell r="AG30">
            <v>105</v>
          </cell>
          <cell r="AJ30">
            <v>332.92</v>
          </cell>
        </row>
        <row r="31">
          <cell r="H31">
            <v>106</v>
          </cell>
          <cell r="K31">
            <v>13.338</v>
          </cell>
          <cell r="M31">
            <v>106</v>
          </cell>
          <cell r="P31">
            <v>101.26</v>
          </cell>
          <cell r="R31">
            <v>106</v>
          </cell>
          <cell r="U31">
            <v>591.3</v>
          </cell>
          <cell r="W31">
            <v>106</v>
          </cell>
          <cell r="Z31">
            <v>327.965</v>
          </cell>
          <cell r="AB31">
            <v>106</v>
          </cell>
          <cell r="AE31">
            <v>172.44</v>
          </cell>
          <cell r="AG31">
            <v>106</v>
          </cell>
          <cell r="AJ31">
            <v>42.705</v>
          </cell>
        </row>
        <row r="32">
          <cell r="H32">
            <v>107</v>
          </cell>
          <cell r="K32">
            <v>2.565</v>
          </cell>
          <cell r="M32">
            <v>107</v>
          </cell>
          <cell r="P32">
            <v>374.46</v>
          </cell>
          <cell r="R32">
            <v>107</v>
          </cell>
          <cell r="U32">
            <v>4749.5</v>
          </cell>
          <cell r="W32">
            <v>107</v>
          </cell>
          <cell r="Z32">
            <v>217.74</v>
          </cell>
          <cell r="AB32">
            <v>107</v>
          </cell>
          <cell r="AE32">
            <v>385.605</v>
          </cell>
          <cell r="AG32">
            <v>107</v>
          </cell>
          <cell r="AJ32">
            <v>33.48</v>
          </cell>
        </row>
        <row r="33">
          <cell r="H33">
            <v>108</v>
          </cell>
          <cell r="K33">
            <v>34.237</v>
          </cell>
          <cell r="M33">
            <v>108</v>
          </cell>
          <cell r="P33">
            <v>109.44</v>
          </cell>
          <cell r="R33">
            <v>108</v>
          </cell>
          <cell r="U33">
            <v>105.96</v>
          </cell>
          <cell r="W33">
            <v>108</v>
          </cell>
          <cell r="Z33">
            <v>113.76</v>
          </cell>
          <cell r="AB33">
            <v>108</v>
          </cell>
          <cell r="AE33">
            <v>218.5</v>
          </cell>
          <cell r="AG33">
            <v>108</v>
          </cell>
          <cell r="AJ33">
            <v>277.53</v>
          </cell>
        </row>
        <row r="34">
          <cell r="H34">
            <v>109</v>
          </cell>
          <cell r="K34">
            <v>3.187</v>
          </cell>
          <cell r="M34">
            <v>109</v>
          </cell>
          <cell r="P34">
            <v>221.235</v>
          </cell>
          <cell r="R34">
            <v>109</v>
          </cell>
          <cell r="U34">
            <v>83.19</v>
          </cell>
          <cell r="W34">
            <v>109</v>
          </cell>
          <cell r="Z34">
            <v>22.1</v>
          </cell>
          <cell r="AB34">
            <v>109</v>
          </cell>
          <cell r="AE34">
            <v>79.68</v>
          </cell>
          <cell r="AG34">
            <v>109</v>
          </cell>
          <cell r="AJ34">
            <v>198.88</v>
          </cell>
        </row>
        <row r="35">
          <cell r="H35">
            <v>110</v>
          </cell>
          <cell r="K35">
            <v>4.251</v>
          </cell>
          <cell r="M35">
            <v>110</v>
          </cell>
          <cell r="P35">
            <v>265.68</v>
          </cell>
          <cell r="R35">
            <v>110</v>
          </cell>
          <cell r="U35">
            <v>250.275</v>
          </cell>
          <cell r="W35">
            <v>110</v>
          </cell>
          <cell r="Z35">
            <v>150.195</v>
          </cell>
          <cell r="AB35">
            <v>110</v>
          </cell>
          <cell r="AE35">
            <v>80.74</v>
          </cell>
          <cell r="AG35">
            <v>110</v>
          </cell>
          <cell r="AJ35">
            <v>3.06</v>
          </cell>
        </row>
        <row r="36">
          <cell r="H36">
            <v>111</v>
          </cell>
          <cell r="K36">
            <v>21.853</v>
          </cell>
          <cell r="M36">
            <v>111</v>
          </cell>
          <cell r="P36">
            <v>124.45</v>
          </cell>
          <cell r="R36">
            <v>111</v>
          </cell>
          <cell r="U36">
            <v>56.07</v>
          </cell>
          <cell r="W36">
            <v>111</v>
          </cell>
          <cell r="Z36">
            <v>60.605</v>
          </cell>
          <cell r="AB36">
            <v>111</v>
          </cell>
          <cell r="AE36">
            <v>106.47</v>
          </cell>
          <cell r="AG36">
            <v>111</v>
          </cell>
          <cell r="AJ36">
            <v>116.625</v>
          </cell>
        </row>
        <row r="37">
          <cell r="H37">
            <v>112</v>
          </cell>
          <cell r="K37">
            <v>26.361</v>
          </cell>
          <cell r="M37">
            <v>112</v>
          </cell>
          <cell r="P37">
            <v>33.02</v>
          </cell>
          <cell r="R37">
            <v>112</v>
          </cell>
          <cell r="U37">
            <v>12.54</v>
          </cell>
          <cell r="W37">
            <v>112</v>
          </cell>
          <cell r="Z37">
            <v>181.26</v>
          </cell>
          <cell r="AB37">
            <v>112</v>
          </cell>
          <cell r="AE37">
            <v>147.82</v>
          </cell>
          <cell r="AG37">
            <v>112</v>
          </cell>
          <cell r="AJ37">
            <v>25.01</v>
          </cell>
        </row>
        <row r="38">
          <cell r="H38">
            <v>113</v>
          </cell>
          <cell r="K38">
            <v>24.412</v>
          </cell>
          <cell r="M38">
            <v>113</v>
          </cell>
          <cell r="P38">
            <v>361</v>
          </cell>
          <cell r="R38">
            <v>113</v>
          </cell>
          <cell r="U38">
            <v>137.175</v>
          </cell>
          <cell r="W38">
            <v>113</v>
          </cell>
          <cell r="Z38">
            <v>12.24</v>
          </cell>
          <cell r="AB38">
            <v>113</v>
          </cell>
          <cell r="AE38">
            <v>249.925</v>
          </cell>
          <cell r="AG38">
            <v>113</v>
          </cell>
          <cell r="AJ38">
            <v>129.675</v>
          </cell>
        </row>
        <row r="39">
          <cell r="H39">
            <v>114</v>
          </cell>
          <cell r="K39">
            <v>2.905</v>
          </cell>
          <cell r="M39">
            <v>114</v>
          </cell>
          <cell r="P39">
            <v>231.575</v>
          </cell>
          <cell r="R39">
            <v>114</v>
          </cell>
          <cell r="U39">
            <v>222.735</v>
          </cell>
          <cell r="W39">
            <v>114</v>
          </cell>
          <cell r="Z39">
            <v>77.05</v>
          </cell>
          <cell r="AB39">
            <v>114</v>
          </cell>
          <cell r="AE39">
            <v>1871.935</v>
          </cell>
          <cell r="AG39">
            <v>114</v>
          </cell>
          <cell r="AJ39">
            <v>17.384</v>
          </cell>
        </row>
        <row r="40">
          <cell r="H40">
            <v>115</v>
          </cell>
          <cell r="K40">
            <v>0.291</v>
          </cell>
          <cell r="M40">
            <v>115</v>
          </cell>
          <cell r="P40">
            <v>15.12</v>
          </cell>
          <cell r="R40">
            <v>115</v>
          </cell>
          <cell r="U40">
            <v>31.467</v>
          </cell>
          <cell r="W40">
            <v>115</v>
          </cell>
          <cell r="Z40">
            <v>10.188</v>
          </cell>
          <cell r="AB40">
            <v>115</v>
          </cell>
          <cell r="AE40">
            <v>77.7</v>
          </cell>
          <cell r="AG40">
            <v>115</v>
          </cell>
          <cell r="AJ40">
            <v>56.64</v>
          </cell>
        </row>
        <row r="41">
          <cell r="H41">
            <v>116</v>
          </cell>
          <cell r="K41">
            <v>0.101</v>
          </cell>
          <cell r="M41">
            <v>116</v>
          </cell>
          <cell r="P41">
            <v>29.55</v>
          </cell>
          <cell r="R41">
            <v>116</v>
          </cell>
          <cell r="U41">
            <v>112.86</v>
          </cell>
          <cell r="W41">
            <v>116</v>
          </cell>
          <cell r="Z41">
            <v>33.17</v>
          </cell>
          <cell r="AB41">
            <v>116</v>
          </cell>
          <cell r="AE41">
            <v>10.947</v>
          </cell>
          <cell r="AG41">
            <v>116</v>
          </cell>
          <cell r="AJ41">
            <v>0.022</v>
          </cell>
        </row>
        <row r="42">
          <cell r="H42">
            <v>117</v>
          </cell>
          <cell r="K42">
            <v>554.6</v>
          </cell>
          <cell r="M42">
            <v>117</v>
          </cell>
          <cell r="P42">
            <v>260.12</v>
          </cell>
          <cell r="R42">
            <v>117</v>
          </cell>
          <cell r="U42">
            <v>0.151</v>
          </cell>
          <cell r="W42">
            <v>117</v>
          </cell>
          <cell r="Z42">
            <v>0.428</v>
          </cell>
          <cell r="AB42">
            <v>117</v>
          </cell>
          <cell r="AE42">
            <v>334.475</v>
          </cell>
          <cell r="AG42">
            <v>117</v>
          </cell>
          <cell r="AJ42">
            <v>48.72</v>
          </cell>
        </row>
        <row r="43">
          <cell r="H43">
            <v>118</v>
          </cell>
          <cell r="K43">
            <v>228.39</v>
          </cell>
          <cell r="M43">
            <v>118</v>
          </cell>
          <cell r="P43">
            <v>0.144</v>
          </cell>
          <cell r="R43">
            <v>118</v>
          </cell>
          <cell r="U43">
            <v>42.55</v>
          </cell>
          <cell r="W43">
            <v>118</v>
          </cell>
          <cell r="Z43">
            <v>107.395</v>
          </cell>
          <cell r="AB43">
            <v>118</v>
          </cell>
          <cell r="AE43">
            <v>1.264</v>
          </cell>
          <cell r="AG43">
            <v>118</v>
          </cell>
          <cell r="AJ43">
            <v>339.36</v>
          </cell>
        </row>
        <row r="44">
          <cell r="H44">
            <v>119</v>
          </cell>
          <cell r="K44">
            <v>429.78</v>
          </cell>
          <cell r="M44">
            <v>119</v>
          </cell>
          <cell r="P44">
            <v>0.096</v>
          </cell>
          <cell r="R44">
            <v>119</v>
          </cell>
          <cell r="U44">
            <v>2.129</v>
          </cell>
          <cell r="W44">
            <v>119</v>
          </cell>
          <cell r="Z44">
            <v>121.095</v>
          </cell>
          <cell r="AB44">
            <v>119</v>
          </cell>
          <cell r="AE44">
            <v>192.78</v>
          </cell>
          <cell r="AG44">
            <v>119</v>
          </cell>
          <cell r="AJ44">
            <v>19.89</v>
          </cell>
        </row>
        <row r="45">
          <cell r="H45">
            <v>120</v>
          </cell>
          <cell r="K45">
            <v>1385.8</v>
          </cell>
          <cell r="M45">
            <v>120</v>
          </cell>
          <cell r="P45">
            <v>119.68</v>
          </cell>
          <cell r="R45">
            <v>120</v>
          </cell>
          <cell r="U45">
            <v>93.24</v>
          </cell>
          <cell r="W45">
            <v>120</v>
          </cell>
          <cell r="Z45">
            <v>74.695</v>
          </cell>
          <cell r="AB45">
            <v>120</v>
          </cell>
          <cell r="AE45">
            <v>25.272</v>
          </cell>
          <cell r="AG45">
            <v>120</v>
          </cell>
          <cell r="AJ45">
            <v>24.01</v>
          </cell>
        </row>
        <row r="46">
          <cell r="H46">
            <v>121</v>
          </cell>
          <cell r="K46">
            <v>1.289</v>
          </cell>
          <cell r="M46">
            <v>121</v>
          </cell>
          <cell r="P46">
            <v>127.01</v>
          </cell>
          <cell r="R46">
            <v>121</v>
          </cell>
          <cell r="U46">
            <v>48.14</v>
          </cell>
          <cell r="W46">
            <v>121</v>
          </cell>
          <cell r="Z46">
            <v>111.55</v>
          </cell>
          <cell r="AB46">
            <v>121</v>
          </cell>
          <cell r="AE46">
            <v>176.88</v>
          </cell>
          <cell r="AG46">
            <v>121</v>
          </cell>
          <cell r="AJ46">
            <v>338.53</v>
          </cell>
        </row>
        <row r="47">
          <cell r="H47">
            <v>122</v>
          </cell>
          <cell r="K47">
            <v>30.187</v>
          </cell>
          <cell r="M47">
            <v>122</v>
          </cell>
          <cell r="P47">
            <v>171.92</v>
          </cell>
          <cell r="R47">
            <v>122</v>
          </cell>
          <cell r="U47">
            <v>0.032</v>
          </cell>
          <cell r="W47">
            <v>122</v>
          </cell>
          <cell r="Z47">
            <v>0.048</v>
          </cell>
          <cell r="AB47">
            <v>122</v>
          </cell>
          <cell r="AE47">
            <v>0.011</v>
          </cell>
          <cell r="AG47">
            <v>122</v>
          </cell>
          <cell r="AJ47">
            <v>47.74</v>
          </cell>
        </row>
        <row r="48">
          <cell r="H48">
            <v>123</v>
          </cell>
          <cell r="K48">
            <v>32.846</v>
          </cell>
          <cell r="M48">
            <v>123</v>
          </cell>
          <cell r="P48">
            <v>226.335</v>
          </cell>
          <cell r="R48">
            <v>123</v>
          </cell>
          <cell r="U48">
            <v>66.625</v>
          </cell>
          <cell r="W48">
            <v>123</v>
          </cell>
          <cell r="Z48">
            <v>16.225</v>
          </cell>
          <cell r="AB48">
            <v>123</v>
          </cell>
          <cell r="AE48">
            <v>0.219</v>
          </cell>
          <cell r="AG48">
            <v>123</v>
          </cell>
          <cell r="AJ48">
            <v>0.079</v>
          </cell>
        </row>
        <row r="49">
          <cell r="H49">
            <v>124</v>
          </cell>
          <cell r="K49">
            <v>1008.75</v>
          </cell>
          <cell r="M49">
            <v>124</v>
          </cell>
          <cell r="P49">
            <v>14.925</v>
          </cell>
          <cell r="R49">
            <v>124</v>
          </cell>
          <cell r="U49">
            <v>140.76</v>
          </cell>
          <cell r="W49">
            <v>124</v>
          </cell>
          <cell r="Z49">
            <v>100.695</v>
          </cell>
          <cell r="AB49">
            <v>124</v>
          </cell>
          <cell r="AE49">
            <v>232.73</v>
          </cell>
          <cell r="AG49">
            <v>124</v>
          </cell>
          <cell r="AJ49">
            <v>88.34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AE13"/>
  <sheetViews>
    <sheetView showGridLines="0" showRowColHeaders="0" zoomScalePageLayoutView="0" workbookViewId="0" topLeftCell="A1">
      <selection activeCell="E3" sqref="E3"/>
    </sheetView>
  </sheetViews>
  <sheetFormatPr defaultColWidth="11.57421875" defaultRowHeight="12.75"/>
  <cols>
    <col min="1" max="1" width="4.7109375" style="77" customWidth="1"/>
    <col min="2" max="2" width="20.7109375" style="78" customWidth="1"/>
    <col min="3" max="3" width="2.140625" style="78" customWidth="1"/>
    <col min="4" max="4" width="18.57421875" style="79" hidden="1" customWidth="1"/>
    <col min="5" max="5" width="20.7109375" style="80" customWidth="1"/>
    <col min="6" max="6" width="5.7109375" style="81" customWidth="1"/>
    <col min="7" max="7" width="3.7109375" style="82" customWidth="1"/>
    <col min="8" max="8" width="4.7109375" style="78" customWidth="1"/>
    <col min="9" max="9" width="20.7109375" style="78" customWidth="1"/>
    <col min="10" max="10" width="2.140625" style="78" customWidth="1"/>
    <col min="11" max="11" width="18.57421875" style="79" hidden="1" customWidth="1"/>
    <col min="12" max="12" width="20.7109375" style="80" customWidth="1"/>
    <col min="13" max="13" width="5.7109375" style="81" customWidth="1"/>
    <col min="14" max="14" width="3.7109375" style="78" customWidth="1"/>
    <col min="15" max="15" width="2.421875" style="62" customWidth="1"/>
    <col min="16" max="21" width="3.7109375" style="49" customWidth="1"/>
    <col min="22" max="22" width="3.7109375" style="62" customWidth="1"/>
    <col min="23" max="28" width="3.7109375" style="49" hidden="1" customWidth="1"/>
    <col min="29" max="29" width="2.421875" style="62" hidden="1" customWidth="1"/>
    <col min="30" max="31" width="2.140625" style="62" hidden="1" customWidth="1"/>
    <col min="32" max="16384" width="11.57421875" style="62" customWidth="1"/>
  </cols>
  <sheetData>
    <row r="1" spans="1:28" s="54" customFormat="1" ht="19.5" thickBot="1">
      <c r="A1" s="104" t="str">
        <f>"Übungen zum Thema Maßumwandlungen ("&amp;prt!K1&amp;")"</f>
        <v>Übungen zum Thema Maßumwandlungen (Raummaße)</v>
      </c>
      <c r="B1" s="105"/>
      <c r="C1" s="105"/>
      <c r="D1" s="106"/>
      <c r="E1" s="107"/>
      <c r="F1" s="108"/>
      <c r="G1" s="105"/>
      <c r="H1" s="109"/>
      <c r="I1" s="105"/>
      <c r="J1" s="105"/>
      <c r="K1" s="106"/>
      <c r="L1" s="107"/>
      <c r="M1" s="108"/>
      <c r="N1" s="110"/>
      <c r="P1" s="111"/>
      <c r="Q1" s="111"/>
      <c r="R1" s="111"/>
      <c r="S1" s="111"/>
      <c r="T1" s="111"/>
      <c r="U1" s="111"/>
      <c r="W1" s="111"/>
      <c r="X1" s="111"/>
      <c r="Y1" s="111"/>
      <c r="Z1" s="111"/>
      <c r="AA1" s="111"/>
      <c r="AB1" s="111"/>
    </row>
    <row r="2" spans="1:31" ht="16.5" customHeight="1" thickBot="1">
      <c r="A2" s="55">
        <v>1</v>
      </c>
      <c r="B2" s="56" t="str">
        <f>VLOOKUP($A2,[0]!DB01,2,0)</f>
        <v>18m³ 47dm³ </v>
      </c>
      <c r="C2" s="57" t="s">
        <v>10</v>
      </c>
      <c r="D2" s="58">
        <f>VLOOKUP($A2,[0]!DB01,3,0)</f>
        <v>18.047</v>
      </c>
      <c r="E2" s="59">
        <v>18.047</v>
      </c>
      <c r="F2" s="60" t="str">
        <f>VLOOKUP($A2,[0]!DB01,4,0)</f>
        <v>m³</v>
      </c>
      <c r="G2" s="93" t="str">
        <f aca="true" t="shared" si="0" ref="G2:G13">IF(ISBLANK(E2),"",IF(E2=D2,"P","O"))</f>
        <v>P</v>
      </c>
      <c r="H2" s="55">
        <f>A13+1</f>
        <v>13</v>
      </c>
      <c r="I2" s="61" t="str">
        <f>VLOOKUP($H2,[0]!DB01,2,0)</f>
        <v>905cm³ 736mm³ </v>
      </c>
      <c r="J2" s="57" t="s">
        <v>10</v>
      </c>
      <c r="K2" s="58">
        <f>VLOOKUP($H2,[0]!DB01,3,0)</f>
        <v>905.736</v>
      </c>
      <c r="L2" s="59"/>
      <c r="M2" s="60" t="str">
        <f>VLOOKUP($H2,[0]!DB01,4,0)</f>
        <v>cm³</v>
      </c>
      <c r="N2" s="93">
        <f aca="true" t="shared" si="1" ref="N2:N13">IF(ISBLANK(L2),"",IF(L2=K2,"P","O"))</f>
      </c>
      <c r="P2" s="39">
        <f aca="true" t="shared" si="2" ref="P2:U9">IF(COUNTIF($AD:$AE,W2)=1,W2,111)</f>
        <v>111</v>
      </c>
      <c r="Q2" s="39">
        <f t="shared" si="2"/>
        <v>111</v>
      </c>
      <c r="R2" s="39">
        <f t="shared" si="2"/>
        <v>111</v>
      </c>
      <c r="S2" s="39">
        <f t="shared" si="2"/>
        <v>111</v>
      </c>
      <c r="T2" s="39">
        <f t="shared" si="2"/>
        <v>111</v>
      </c>
      <c r="U2" s="39">
        <f t="shared" si="2"/>
        <v>111</v>
      </c>
      <c r="W2" s="86">
        <v>17</v>
      </c>
      <c r="X2" s="86">
        <v>101</v>
      </c>
      <c r="Y2" s="86">
        <v>102</v>
      </c>
      <c r="Z2" s="86">
        <v>103</v>
      </c>
      <c r="AA2" s="86">
        <v>104</v>
      </c>
      <c r="AB2" s="86">
        <v>4</v>
      </c>
      <c r="AD2" s="87">
        <f aca="true" t="shared" si="3" ref="AD2:AD13">IF($G2="P",$A2,0)</f>
        <v>1</v>
      </c>
      <c r="AE2" s="88">
        <f aca="true" t="shared" si="4" ref="AE2:AE13">IF($N2="P",$H2,0)</f>
        <v>0</v>
      </c>
    </row>
    <row r="3" spans="1:31" ht="16.5" customHeight="1" thickBot="1">
      <c r="A3" s="63">
        <v>2</v>
      </c>
      <c r="B3" s="64" t="str">
        <f>VLOOKUP($A3,[0]!DB01,2,0)</f>
        <v>6m³ 3dm³ </v>
      </c>
      <c r="C3" s="65" t="s">
        <v>10</v>
      </c>
      <c r="D3" s="66">
        <f>VLOOKUP($A3,[0]!DB01,3,0)</f>
        <v>6.003</v>
      </c>
      <c r="E3" s="67"/>
      <c r="F3" s="68" t="str">
        <f>VLOOKUP($A3,[0]!DB01,4,0)</f>
        <v>m³</v>
      </c>
      <c r="G3" s="93">
        <f t="shared" si="0"/>
      </c>
      <c r="H3" s="63">
        <f aca="true" t="shared" si="5" ref="H3:H13">H2+1</f>
        <v>14</v>
      </c>
      <c r="I3" s="64" t="str">
        <f>VLOOKUP($H3,[0]!DB01,2,0)</f>
        <v>6m³ 8dm³ 4cm³ </v>
      </c>
      <c r="J3" s="65" t="s">
        <v>10</v>
      </c>
      <c r="K3" s="66">
        <f>VLOOKUP($H3,[0]!DB01,3,0)</f>
        <v>6.008004</v>
      </c>
      <c r="L3" s="67"/>
      <c r="M3" s="68" t="str">
        <f>VLOOKUP($H3,[0]!DB01,4,0)</f>
        <v>m³</v>
      </c>
      <c r="N3" s="93">
        <f t="shared" si="1"/>
      </c>
      <c r="P3" s="39">
        <f t="shared" si="2"/>
        <v>111</v>
      </c>
      <c r="Q3" s="39">
        <f t="shared" si="2"/>
        <v>111</v>
      </c>
      <c r="R3" s="39">
        <f t="shared" si="2"/>
        <v>111</v>
      </c>
      <c r="S3" s="39">
        <f t="shared" si="2"/>
        <v>111</v>
      </c>
      <c r="T3" s="39">
        <f t="shared" si="2"/>
        <v>111</v>
      </c>
      <c r="U3" s="39">
        <f t="shared" si="2"/>
        <v>111</v>
      </c>
      <c r="W3" s="86">
        <v>105</v>
      </c>
      <c r="X3" s="86">
        <v>13</v>
      </c>
      <c r="Y3" s="86">
        <v>5</v>
      </c>
      <c r="Z3" s="86">
        <v>2</v>
      </c>
      <c r="AA3" s="86">
        <v>12</v>
      </c>
      <c r="AB3" s="86">
        <v>106</v>
      </c>
      <c r="AD3" s="89">
        <f t="shared" si="3"/>
        <v>0</v>
      </c>
      <c r="AE3" s="90">
        <f t="shared" si="4"/>
        <v>0</v>
      </c>
    </row>
    <row r="4" spans="1:31" ht="16.5" customHeight="1" thickBot="1">
      <c r="A4" s="63">
        <v>3</v>
      </c>
      <c r="B4" s="64" t="str">
        <f>VLOOKUP($A4,[0]!DB01,2,0)</f>
        <v>8dm³ 89cm³ </v>
      </c>
      <c r="C4" s="65" t="s">
        <v>10</v>
      </c>
      <c r="D4" s="66">
        <f>VLOOKUP($A4,[0]!DB01,3,0)</f>
        <v>8.089</v>
      </c>
      <c r="E4" s="67"/>
      <c r="F4" s="68" t="str">
        <f>VLOOKUP($A4,[0]!DB01,4,0)</f>
        <v>dm³</v>
      </c>
      <c r="G4" s="93">
        <f t="shared" si="0"/>
      </c>
      <c r="H4" s="63">
        <f t="shared" si="5"/>
        <v>15</v>
      </c>
      <c r="I4" s="64" t="str">
        <f>VLOOKUP($H4,[0]!DB01,2,0)</f>
        <v>11m³ 70cm³ </v>
      </c>
      <c r="J4" s="65" t="s">
        <v>10</v>
      </c>
      <c r="K4" s="66">
        <f>VLOOKUP($H4,[0]!DB01,3,0)</f>
        <v>11000.07</v>
      </c>
      <c r="L4" s="67"/>
      <c r="M4" s="68" t="str">
        <f>VLOOKUP($H4,[0]!DB01,4,0)</f>
        <v>dm³</v>
      </c>
      <c r="N4" s="93">
        <f t="shared" si="1"/>
      </c>
      <c r="P4" s="39">
        <f t="shared" si="2"/>
        <v>111</v>
      </c>
      <c r="Q4" s="39">
        <f t="shared" si="2"/>
        <v>111</v>
      </c>
      <c r="R4" s="39">
        <f t="shared" si="2"/>
        <v>111</v>
      </c>
      <c r="S4" s="39">
        <f t="shared" si="2"/>
        <v>111</v>
      </c>
      <c r="T4" s="39">
        <f t="shared" si="2"/>
        <v>111</v>
      </c>
      <c r="U4" s="39">
        <f t="shared" si="2"/>
        <v>111</v>
      </c>
      <c r="W4" s="86">
        <v>107</v>
      </c>
      <c r="X4" s="86">
        <v>10</v>
      </c>
      <c r="Y4" s="86">
        <v>108</v>
      </c>
      <c r="Z4" s="86">
        <v>109</v>
      </c>
      <c r="AA4" s="86">
        <v>23</v>
      </c>
      <c r="AB4" s="86">
        <v>110</v>
      </c>
      <c r="AD4" s="89">
        <f t="shared" si="3"/>
        <v>0</v>
      </c>
      <c r="AE4" s="90">
        <f t="shared" si="4"/>
        <v>0</v>
      </c>
    </row>
    <row r="5" spans="1:31" ht="16.5" customHeight="1" thickBot="1">
      <c r="A5" s="63">
        <v>4</v>
      </c>
      <c r="B5" s="64" t="str">
        <f>VLOOKUP($A5,[0]!DB01,2,0)</f>
        <v>102dm³ 5cm³ </v>
      </c>
      <c r="C5" s="65" t="s">
        <v>10</v>
      </c>
      <c r="D5" s="66">
        <f>VLOOKUP($A5,[0]!DB01,3,0)</f>
        <v>102.005</v>
      </c>
      <c r="E5" s="67"/>
      <c r="F5" s="68" t="str">
        <f>VLOOKUP($A5,[0]!DB01,4,0)</f>
        <v>dm³</v>
      </c>
      <c r="G5" s="93">
        <f t="shared" si="0"/>
      </c>
      <c r="H5" s="63">
        <f t="shared" si="5"/>
        <v>16</v>
      </c>
      <c r="I5" s="64" t="str">
        <f>VLOOKUP($H5,[0]!DB01,2,0)</f>
        <v>6m³ 7dm³ </v>
      </c>
      <c r="J5" s="65" t="s">
        <v>10</v>
      </c>
      <c r="K5" s="66">
        <f>VLOOKUP($H5,[0]!DB01,3,0)</f>
        <v>6007</v>
      </c>
      <c r="L5" s="67"/>
      <c r="M5" s="68" t="str">
        <f>VLOOKUP($H5,[0]!DB01,4,0)</f>
        <v>dm³</v>
      </c>
      <c r="N5" s="93">
        <f t="shared" si="1"/>
      </c>
      <c r="P5" s="39">
        <f t="shared" si="2"/>
        <v>111</v>
      </c>
      <c r="Q5" s="39">
        <f t="shared" si="2"/>
        <v>111</v>
      </c>
      <c r="R5" s="39">
        <f t="shared" si="2"/>
        <v>111</v>
      </c>
      <c r="S5" s="39">
        <f t="shared" si="2"/>
        <v>111</v>
      </c>
      <c r="T5" s="39">
        <f t="shared" si="2"/>
        <v>111</v>
      </c>
      <c r="U5" s="39">
        <f t="shared" si="2"/>
        <v>111</v>
      </c>
      <c r="W5" s="86">
        <v>2</v>
      </c>
      <c r="X5" s="86">
        <v>111</v>
      </c>
      <c r="Y5" s="86">
        <v>22</v>
      </c>
      <c r="Z5" s="86">
        <v>7</v>
      </c>
      <c r="AA5" s="86">
        <v>112</v>
      </c>
      <c r="AB5" s="86">
        <v>15</v>
      </c>
      <c r="AD5" s="89">
        <f t="shared" si="3"/>
        <v>0</v>
      </c>
      <c r="AE5" s="90">
        <f t="shared" si="4"/>
        <v>0</v>
      </c>
    </row>
    <row r="6" spans="1:31" ht="16.5" customHeight="1" thickBot="1">
      <c r="A6" s="63">
        <v>5</v>
      </c>
      <c r="B6" s="64" t="str">
        <f>VLOOKUP($A6,[0]!DB01,2,0)</f>
        <v>87m³ 33dm³ </v>
      </c>
      <c r="C6" s="65" t="s">
        <v>10</v>
      </c>
      <c r="D6" s="66">
        <f>VLOOKUP($A6,[0]!DB01,3,0)</f>
        <v>87033</v>
      </c>
      <c r="E6" s="67"/>
      <c r="F6" s="68" t="str">
        <f>VLOOKUP($A6,[0]!DB01,4,0)</f>
        <v>dm³</v>
      </c>
      <c r="G6" s="93">
        <f t="shared" si="0"/>
      </c>
      <c r="H6" s="63">
        <f t="shared" si="5"/>
        <v>17</v>
      </c>
      <c r="I6" s="64" t="str">
        <f>VLOOKUP($H6,[0]!DB01,2,0)</f>
        <v>3cm³ </v>
      </c>
      <c r="J6" s="65" t="s">
        <v>10</v>
      </c>
      <c r="K6" s="66">
        <f>VLOOKUP($H6,[0]!DB01,3,0)</f>
        <v>3000</v>
      </c>
      <c r="L6" s="67"/>
      <c r="M6" s="68" t="str">
        <f>VLOOKUP($H6,[0]!DB01,4,0)</f>
        <v>mm³</v>
      </c>
      <c r="N6" s="93">
        <f t="shared" si="1"/>
      </c>
      <c r="P6" s="39">
        <f t="shared" si="2"/>
        <v>111</v>
      </c>
      <c r="Q6" s="39">
        <f t="shared" si="2"/>
        <v>111</v>
      </c>
      <c r="R6" s="39">
        <f t="shared" si="2"/>
        <v>111</v>
      </c>
      <c r="S6" s="39">
        <f t="shared" si="2"/>
        <v>111</v>
      </c>
      <c r="T6" s="39">
        <f t="shared" si="2"/>
        <v>111</v>
      </c>
      <c r="U6" s="39">
        <f t="shared" si="2"/>
        <v>111</v>
      </c>
      <c r="W6" s="86">
        <v>18</v>
      </c>
      <c r="X6" s="86">
        <v>113</v>
      </c>
      <c r="Y6" s="86">
        <v>16</v>
      </c>
      <c r="Z6" s="86">
        <v>24</v>
      </c>
      <c r="AA6" s="86">
        <v>114</v>
      </c>
      <c r="AB6" s="86">
        <v>19</v>
      </c>
      <c r="AD6" s="89">
        <f t="shared" si="3"/>
        <v>0</v>
      </c>
      <c r="AE6" s="90">
        <f t="shared" si="4"/>
        <v>0</v>
      </c>
    </row>
    <row r="7" spans="1:31" ht="16.5" customHeight="1" thickBot="1">
      <c r="A7" s="63">
        <v>6</v>
      </c>
      <c r="B7" s="64" t="str">
        <f>VLOOKUP($A7,[0]!DB01,2,0)</f>
        <v>8m³ 1dm³ </v>
      </c>
      <c r="C7" s="65" t="s">
        <v>10</v>
      </c>
      <c r="D7" s="66">
        <f>VLOOKUP($A7,[0]!DB01,3,0)</f>
        <v>8.001</v>
      </c>
      <c r="E7" s="67"/>
      <c r="F7" s="68" t="str">
        <f>VLOOKUP($A7,[0]!DB01,4,0)</f>
        <v>m³</v>
      </c>
      <c r="G7" s="93">
        <f t="shared" si="0"/>
      </c>
      <c r="H7" s="63">
        <f t="shared" si="5"/>
        <v>18</v>
      </c>
      <c r="I7" s="64" t="str">
        <f>VLOOKUP($H7,[0]!DB01,2,0)</f>
        <v>3dm³ 66cm³ 514mm³ </v>
      </c>
      <c r="J7" s="65" t="s">
        <v>10</v>
      </c>
      <c r="K7" s="66">
        <f>VLOOKUP($H7,[0]!DB01,3,0)</f>
        <v>3.0665139999999997</v>
      </c>
      <c r="L7" s="67"/>
      <c r="M7" s="68" t="str">
        <f>VLOOKUP($H7,[0]!DB01,4,0)</f>
        <v>dm³</v>
      </c>
      <c r="N7" s="93">
        <f t="shared" si="1"/>
      </c>
      <c r="P7" s="39">
        <f t="shared" si="2"/>
        <v>111</v>
      </c>
      <c r="Q7" s="39">
        <f t="shared" si="2"/>
        <v>111</v>
      </c>
      <c r="R7" s="39">
        <f t="shared" si="2"/>
        <v>111</v>
      </c>
      <c r="S7" s="39">
        <f t="shared" si="2"/>
        <v>111</v>
      </c>
      <c r="T7" s="39">
        <f t="shared" si="2"/>
        <v>111</v>
      </c>
      <c r="U7" s="39">
        <f t="shared" si="2"/>
        <v>111</v>
      </c>
      <c r="W7" s="86">
        <v>115</v>
      </c>
      <c r="X7" s="86">
        <v>8</v>
      </c>
      <c r="Y7" s="86">
        <v>116</v>
      </c>
      <c r="Z7" s="86">
        <v>117</v>
      </c>
      <c r="AA7" s="86">
        <v>14</v>
      </c>
      <c r="AB7" s="86">
        <v>118</v>
      </c>
      <c r="AD7" s="89">
        <f t="shared" si="3"/>
        <v>0</v>
      </c>
      <c r="AE7" s="90">
        <f t="shared" si="4"/>
        <v>0</v>
      </c>
    </row>
    <row r="8" spans="1:31" ht="16.5" customHeight="1" thickBot="1">
      <c r="A8" s="63">
        <v>7</v>
      </c>
      <c r="B8" s="64" t="str">
        <f>VLOOKUP($A8,[0]!DB01,2,0)</f>
        <v>866cm³ 993mm³ </v>
      </c>
      <c r="C8" s="65" t="s">
        <v>10</v>
      </c>
      <c r="D8" s="66">
        <f>VLOOKUP($A8,[0]!DB01,3,0)</f>
        <v>866.993</v>
      </c>
      <c r="E8" s="67"/>
      <c r="F8" s="68" t="str">
        <f>VLOOKUP($A8,[0]!DB01,4,0)</f>
        <v>cm³</v>
      </c>
      <c r="G8" s="93">
        <f t="shared" si="0"/>
      </c>
      <c r="H8" s="63">
        <f t="shared" si="5"/>
        <v>19</v>
      </c>
      <c r="I8" s="64" t="str">
        <f>VLOOKUP($H8,[0]!DB01,2,0)</f>
        <v>11m³ 7dm³ </v>
      </c>
      <c r="J8" s="65" t="s">
        <v>10</v>
      </c>
      <c r="K8" s="66">
        <f>VLOOKUP($H8,[0]!DB01,3,0)</f>
        <v>11007</v>
      </c>
      <c r="L8" s="67"/>
      <c r="M8" s="68" t="str">
        <f>VLOOKUP($H8,[0]!DB01,4,0)</f>
        <v>dm³</v>
      </c>
      <c r="N8" s="93">
        <f t="shared" si="1"/>
      </c>
      <c r="P8" s="39">
        <f t="shared" si="2"/>
        <v>111</v>
      </c>
      <c r="Q8" s="39">
        <f t="shared" si="2"/>
        <v>111</v>
      </c>
      <c r="R8" s="39">
        <f t="shared" si="2"/>
        <v>111</v>
      </c>
      <c r="S8" s="39">
        <f t="shared" si="2"/>
        <v>111</v>
      </c>
      <c r="T8" s="39">
        <f t="shared" si="2"/>
        <v>111</v>
      </c>
      <c r="U8" s="39">
        <f t="shared" si="2"/>
        <v>111</v>
      </c>
      <c r="W8" s="86">
        <v>119</v>
      </c>
      <c r="X8" s="86">
        <v>9</v>
      </c>
      <c r="Y8" s="86">
        <v>21</v>
      </c>
      <c r="Z8" s="86">
        <v>6</v>
      </c>
      <c r="AA8" s="86">
        <v>11</v>
      </c>
      <c r="AB8" s="86">
        <v>120</v>
      </c>
      <c r="AD8" s="89">
        <f t="shared" si="3"/>
        <v>0</v>
      </c>
      <c r="AE8" s="90">
        <f t="shared" si="4"/>
        <v>0</v>
      </c>
    </row>
    <row r="9" spans="1:31" ht="16.5" customHeight="1" thickBot="1">
      <c r="A9" s="63">
        <v>8</v>
      </c>
      <c r="B9" s="64" t="str">
        <f>VLOOKUP($A9,[0]!DB01,2,0)</f>
        <v>7dm³ 49cm³ </v>
      </c>
      <c r="C9" s="65" t="s">
        <v>10</v>
      </c>
      <c r="D9" s="66">
        <f>VLOOKUP($A9,[0]!DB01,3,0)</f>
        <v>7.049</v>
      </c>
      <c r="E9" s="67"/>
      <c r="F9" s="68" t="str">
        <f>VLOOKUP($A9,[0]!DB01,4,0)</f>
        <v>dm³</v>
      </c>
      <c r="G9" s="93">
        <f t="shared" si="0"/>
      </c>
      <c r="H9" s="63">
        <f t="shared" si="5"/>
        <v>20</v>
      </c>
      <c r="I9" s="64" t="str">
        <f>VLOOKUP($H9,[0]!DB01,2,0)</f>
        <v>864dm³ 79cm³ </v>
      </c>
      <c r="J9" s="65" t="s">
        <v>10</v>
      </c>
      <c r="K9" s="66">
        <f>VLOOKUP($H9,[0]!DB01,3,0)</f>
        <v>864.079</v>
      </c>
      <c r="L9" s="67"/>
      <c r="M9" s="68" t="str">
        <f>VLOOKUP($H9,[0]!DB01,4,0)</f>
        <v>dm³</v>
      </c>
      <c r="N9" s="93">
        <f t="shared" si="1"/>
      </c>
      <c r="P9" s="39">
        <f t="shared" si="2"/>
        <v>111</v>
      </c>
      <c r="Q9" s="39">
        <f t="shared" si="2"/>
        <v>111</v>
      </c>
      <c r="R9" s="39">
        <f t="shared" si="2"/>
        <v>111</v>
      </c>
      <c r="S9" s="39">
        <f t="shared" si="2"/>
        <v>111</v>
      </c>
      <c r="T9" s="39">
        <f t="shared" si="2"/>
        <v>111</v>
      </c>
      <c r="U9" s="39">
        <f t="shared" si="2"/>
        <v>1</v>
      </c>
      <c r="W9" s="86">
        <v>3</v>
      </c>
      <c r="X9" s="86">
        <v>121</v>
      </c>
      <c r="Y9" s="86">
        <v>122</v>
      </c>
      <c r="Z9" s="86">
        <v>123</v>
      </c>
      <c r="AA9" s="86">
        <v>124</v>
      </c>
      <c r="AB9" s="86">
        <v>1</v>
      </c>
      <c r="AD9" s="89">
        <f t="shared" si="3"/>
        <v>0</v>
      </c>
      <c r="AE9" s="90">
        <f t="shared" si="4"/>
        <v>0</v>
      </c>
    </row>
    <row r="10" spans="1:31" ht="16.5" customHeight="1" thickBot="1">
      <c r="A10" s="63">
        <v>9</v>
      </c>
      <c r="B10" s="64" t="str">
        <f>VLOOKUP($A10,[0]!DB01,2,0)</f>
        <v>79m³ 80cm³ </v>
      </c>
      <c r="C10" s="65" t="s">
        <v>10</v>
      </c>
      <c r="D10" s="66">
        <f>VLOOKUP($A10,[0]!DB01,3,0)</f>
        <v>79000.08</v>
      </c>
      <c r="E10" s="67"/>
      <c r="F10" s="68" t="str">
        <f>VLOOKUP($A10,[0]!DB01,4,0)</f>
        <v>dm³</v>
      </c>
      <c r="G10" s="93">
        <f t="shared" si="0"/>
      </c>
      <c r="H10" s="63">
        <f t="shared" si="5"/>
        <v>21</v>
      </c>
      <c r="I10" s="64" t="str">
        <f>VLOOKUP($H10,[0]!DB01,2,0)</f>
        <v>8m³ 8dm³ 200cm³ </v>
      </c>
      <c r="J10" s="65" t="s">
        <v>10</v>
      </c>
      <c r="K10" s="66">
        <f>VLOOKUP($H10,[0]!DB01,3,0)</f>
        <v>8008.2</v>
      </c>
      <c r="L10" s="67"/>
      <c r="M10" s="68" t="str">
        <f>VLOOKUP($H10,[0]!DB01,4,0)</f>
        <v>dm³</v>
      </c>
      <c r="N10" s="93">
        <f t="shared" si="1"/>
      </c>
      <c r="AD10" s="89">
        <f t="shared" si="3"/>
        <v>0</v>
      </c>
      <c r="AE10" s="90">
        <f t="shared" si="4"/>
        <v>0</v>
      </c>
    </row>
    <row r="11" spans="1:31" ht="16.5" customHeight="1">
      <c r="A11" s="63">
        <v>10</v>
      </c>
      <c r="B11" s="69" t="str">
        <f>VLOOKUP($A11,[0]!DB01,2,0)</f>
        <v>766dm³ 15cm³ </v>
      </c>
      <c r="C11" s="65" t="s">
        <v>10</v>
      </c>
      <c r="D11" s="70">
        <f>VLOOKUP($A11,[0]!DB01,3,0)</f>
        <v>766015</v>
      </c>
      <c r="E11" s="67"/>
      <c r="F11" s="68" t="str">
        <f>VLOOKUP($A11,[0]!DB01,4,0)</f>
        <v>cm³</v>
      </c>
      <c r="G11" s="93">
        <f t="shared" si="0"/>
      </c>
      <c r="H11" s="63">
        <f t="shared" si="5"/>
        <v>22</v>
      </c>
      <c r="I11" s="64" t="str">
        <f>VLOOKUP($H11,[0]!DB01,2,0)</f>
        <v>7m³ 18dm³ 313cm³ </v>
      </c>
      <c r="J11" s="65" t="s">
        <v>10</v>
      </c>
      <c r="K11" s="70">
        <f>VLOOKUP($H11,[0]!DB01,3,0)</f>
        <v>7.018313</v>
      </c>
      <c r="L11" s="67"/>
      <c r="M11" s="68" t="str">
        <f>VLOOKUP($H11,[0]!DB01,4,0)</f>
        <v>m³</v>
      </c>
      <c r="N11" s="93">
        <f t="shared" si="1"/>
      </c>
      <c r="P11" s="100" t="s">
        <v>15</v>
      </c>
      <c r="Q11" s="112" t="s">
        <v>17</v>
      </c>
      <c r="R11" s="116"/>
      <c r="S11" s="112" t="s">
        <v>25</v>
      </c>
      <c r="T11" s="116"/>
      <c r="U11" s="112" t="s">
        <v>37</v>
      </c>
      <c r="V11" s="113"/>
      <c r="Z11" s="62"/>
      <c r="AA11" s="89">
        <f>IF($G11="P",$A11,0)</f>
        <v>0</v>
      </c>
      <c r="AB11" s="90">
        <f>IF($N11="P",$H11,0)</f>
        <v>0</v>
      </c>
      <c r="AD11" s="89">
        <f t="shared" si="3"/>
        <v>0</v>
      </c>
      <c r="AE11" s="90">
        <f t="shared" si="4"/>
        <v>0</v>
      </c>
    </row>
    <row r="12" spans="1:31" ht="16.5" customHeight="1" thickBot="1">
      <c r="A12" s="63">
        <v>11</v>
      </c>
      <c r="B12" s="64" t="str">
        <f>VLOOKUP($A12,[0]!DB01,2,0)</f>
        <v>19m³ 89dm³ </v>
      </c>
      <c r="C12" s="65" t="s">
        <v>10</v>
      </c>
      <c r="D12" s="66">
        <f>VLOOKUP($A12,[0]!DB01,3,0)</f>
        <v>19089000</v>
      </c>
      <c r="E12" s="67"/>
      <c r="F12" s="68" t="str">
        <f>VLOOKUP($A12,[0]!DB01,4,0)</f>
        <v>cm³</v>
      </c>
      <c r="G12" s="93">
        <f t="shared" si="0"/>
      </c>
      <c r="H12" s="63">
        <f t="shared" si="5"/>
        <v>23</v>
      </c>
      <c r="I12" s="64" t="str">
        <f>VLOOKUP($H12,[0]!DB01,2,0)</f>
        <v>9m³ 60cm³ </v>
      </c>
      <c r="J12" s="65" t="s">
        <v>10</v>
      </c>
      <c r="K12" s="66">
        <f>VLOOKUP($H12,[0]!DB01,3,0)</f>
        <v>9000.06</v>
      </c>
      <c r="L12" s="67"/>
      <c r="M12" s="68" t="str">
        <f>VLOOKUP($H12,[0]!DB01,4,0)</f>
        <v>dm³</v>
      </c>
      <c r="N12" s="93">
        <f t="shared" si="1"/>
      </c>
      <c r="P12" s="103"/>
      <c r="Q12" s="114" t="s">
        <v>255</v>
      </c>
      <c r="R12" s="117"/>
      <c r="S12" s="114" t="s">
        <v>255</v>
      </c>
      <c r="T12" s="117"/>
      <c r="U12" s="114" t="s">
        <v>255</v>
      </c>
      <c r="V12" s="115"/>
      <c r="Z12" s="62"/>
      <c r="AA12" s="89">
        <f>IF($G12="P",$A12,0)</f>
        <v>0</v>
      </c>
      <c r="AB12" s="90">
        <f>IF($N12="P",$H12,0)</f>
        <v>0</v>
      </c>
      <c r="AD12" s="89">
        <f t="shared" si="3"/>
        <v>0</v>
      </c>
      <c r="AE12" s="90">
        <f t="shared" si="4"/>
        <v>0</v>
      </c>
    </row>
    <row r="13" spans="1:31" ht="16.5" customHeight="1" thickBot="1">
      <c r="A13" s="71">
        <v>12</v>
      </c>
      <c r="B13" s="72" t="str">
        <f>VLOOKUP($A13,[0]!DB01,2,0)</f>
        <v>549dm³ 57cm³ </v>
      </c>
      <c r="C13" s="73" t="s">
        <v>10</v>
      </c>
      <c r="D13" s="74">
        <f>VLOOKUP($A13,[0]!DB01,3,0)</f>
        <v>0.549057</v>
      </c>
      <c r="E13" s="75"/>
      <c r="F13" s="76" t="str">
        <f>VLOOKUP($A13,[0]!DB01,4,0)</f>
        <v>m³</v>
      </c>
      <c r="G13" s="93">
        <f t="shared" si="0"/>
      </c>
      <c r="H13" s="71">
        <f t="shared" si="5"/>
        <v>24</v>
      </c>
      <c r="I13" s="72" t="str">
        <f>VLOOKUP($H13,[0]!DB01,2,0)</f>
        <v>5dm³ 92cm³ 980mm³ </v>
      </c>
      <c r="J13" s="73" t="s">
        <v>10</v>
      </c>
      <c r="K13" s="74">
        <f>VLOOKUP($H13,[0]!DB01,3,0)</f>
        <v>5.09298</v>
      </c>
      <c r="L13" s="75"/>
      <c r="M13" s="76" t="str">
        <f>VLOOKUP($H13,[0]!DB01,4,0)</f>
        <v>dm³</v>
      </c>
      <c r="N13" s="93">
        <f t="shared" si="1"/>
      </c>
      <c r="AD13" s="91">
        <f t="shared" si="3"/>
        <v>0</v>
      </c>
      <c r="AE13" s="92">
        <f t="shared" si="4"/>
        <v>0</v>
      </c>
    </row>
  </sheetData>
  <sheetProtection sheet="1" objects="1" scenarios="1" selectLockedCells="1"/>
  <mergeCells count="8">
    <mergeCell ref="W1:AB1"/>
    <mergeCell ref="P1:U1"/>
    <mergeCell ref="U11:V11"/>
    <mergeCell ref="U12:V12"/>
    <mergeCell ref="Q11:R11"/>
    <mergeCell ref="Q12:R12"/>
    <mergeCell ref="S11:T11"/>
    <mergeCell ref="S12:T12"/>
  </mergeCells>
  <conditionalFormatting sqref="W2:AB9">
    <cfRule type="cellIs" priority="1" dxfId="2" operator="equal" stopIfTrue="1">
      <formula>0</formula>
    </cfRule>
    <cfRule type="cellIs" priority="2" dxfId="1" operator="lessThan" stopIfTrue="1">
      <formula>100</formula>
    </cfRule>
    <cfRule type="cellIs" priority="3" dxfId="0" operator="greaterThan" stopIfTrue="1">
      <formula>100</formula>
    </cfRule>
  </conditionalFormatting>
  <conditionalFormatting sqref="P2:U9">
    <cfRule type="cellIs" priority="4" dxfId="2" operator="equal" stopIfTrue="1">
      <formula>0</formula>
    </cfRule>
    <cfRule type="cellIs" priority="5" dxfId="5" operator="lessThan" stopIfTrue="1">
      <formula>100</formula>
    </cfRule>
    <cfRule type="cellIs" priority="6" dxfId="0" operator="greaterThan" stopIfTrue="1">
      <formula>100</formula>
    </cfRule>
  </conditionalFormatting>
  <conditionalFormatting sqref="G2:G13 N2:N13">
    <cfRule type="cellIs" priority="7" dxfId="5" operator="equal" stopIfTrue="1">
      <formula>"P"</formula>
    </cfRule>
    <cfRule type="cellIs" priority="8" dxfId="10" operator="equal" stopIfTrue="1">
      <formula>"O"</formula>
    </cfRule>
  </conditionalFormatting>
  <conditionalFormatting sqref="E2:E13 L2:L13">
    <cfRule type="cellIs" priority="9" dxfId="3" operator="equal" stopIfTrue="1">
      <formula>0</formula>
    </cfRule>
  </conditionalFormatting>
  <printOptions/>
  <pageMargins left="0.53" right="0.19" top="0.56" bottom="0.984251969" header="0.4921259845" footer="0.4921259845"/>
  <pageSetup horizontalDpi="300" verticalDpi="300" orientation="portrait" paperSize="9" r:id="rId2"/>
  <headerFooter alignWithMargins="0">
    <oddFooter>&amp;R&amp;"Courier New,Standard"&amp;8Ui - &amp;F/&amp;A - &amp;D - 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AE13"/>
  <sheetViews>
    <sheetView showGridLines="0" showRowColHeaders="0" zoomScalePageLayoutView="0" workbookViewId="0" topLeftCell="A1">
      <selection activeCell="E2" sqref="E2"/>
    </sheetView>
  </sheetViews>
  <sheetFormatPr defaultColWidth="11.57421875" defaultRowHeight="12.75"/>
  <cols>
    <col min="1" max="1" width="4.7109375" style="77" customWidth="1"/>
    <col min="2" max="2" width="20.7109375" style="78" customWidth="1"/>
    <col min="3" max="3" width="2.140625" style="78" customWidth="1"/>
    <col min="4" max="4" width="18.57421875" style="79" hidden="1" customWidth="1"/>
    <col min="5" max="5" width="20.7109375" style="80" customWidth="1"/>
    <col min="6" max="6" width="5.7109375" style="81" customWidth="1"/>
    <col min="7" max="7" width="3.7109375" style="82" customWidth="1"/>
    <col min="8" max="8" width="4.7109375" style="78" customWidth="1"/>
    <col min="9" max="9" width="20.7109375" style="78" customWidth="1"/>
    <col min="10" max="10" width="2.140625" style="78" customWidth="1"/>
    <col min="11" max="11" width="18.57421875" style="79" hidden="1" customWidth="1"/>
    <col min="12" max="12" width="20.7109375" style="80" customWidth="1"/>
    <col min="13" max="13" width="5.7109375" style="81" customWidth="1"/>
    <col min="14" max="14" width="3.7109375" style="78" customWidth="1"/>
    <col min="15" max="15" width="2.421875" style="62" customWidth="1"/>
    <col min="16" max="21" width="3.7109375" style="49" customWidth="1"/>
    <col min="22" max="22" width="3.7109375" style="62" customWidth="1"/>
    <col min="23" max="28" width="3.7109375" style="49" hidden="1" customWidth="1"/>
    <col min="29" max="29" width="2.421875" style="62" hidden="1" customWidth="1"/>
    <col min="30" max="31" width="2.140625" style="62" hidden="1" customWidth="1"/>
    <col min="32" max="16384" width="11.57421875" style="62" customWidth="1"/>
  </cols>
  <sheetData>
    <row r="1" spans="1:28" s="54" customFormat="1" ht="19.5" thickBot="1">
      <c r="A1" s="104" t="str">
        <f>"Übungen zum Thema Maßumwandlungen ("&amp;prt!K1&amp;")"</f>
        <v>Übungen zum Thema Maßumwandlungen (Raummaße)</v>
      </c>
      <c r="B1" s="105"/>
      <c r="C1" s="105"/>
      <c r="D1" s="106"/>
      <c r="E1" s="107"/>
      <c r="F1" s="108"/>
      <c r="G1" s="105"/>
      <c r="H1" s="109"/>
      <c r="I1" s="105"/>
      <c r="J1" s="105"/>
      <c r="K1" s="106"/>
      <c r="L1" s="107"/>
      <c r="M1" s="108"/>
      <c r="N1" s="110"/>
      <c r="P1" s="111"/>
      <c r="Q1" s="111"/>
      <c r="R1" s="111"/>
      <c r="S1" s="111"/>
      <c r="T1" s="111"/>
      <c r="U1" s="111"/>
      <c r="W1" s="111"/>
      <c r="X1" s="111"/>
      <c r="Y1" s="111"/>
      <c r="Z1" s="111"/>
      <c r="AA1" s="111"/>
      <c r="AB1" s="111"/>
    </row>
    <row r="2" spans="1:31" ht="16.5" customHeight="1" thickBot="1">
      <c r="A2" s="55">
        <v>1</v>
      </c>
      <c r="B2" s="56" t="str">
        <f>VLOOKUP($A2,DB10,2,0)</f>
        <v>16m³ 9dm³ </v>
      </c>
      <c r="C2" s="57" t="s">
        <v>10</v>
      </c>
      <c r="D2" s="58">
        <f>VLOOKUP($A2,[0]!DB10,3,0)</f>
        <v>16009</v>
      </c>
      <c r="E2" s="59"/>
      <c r="F2" s="60" t="str">
        <f>VLOOKUP($A2,[0]!DB10,4,0)</f>
        <v>dm³</v>
      </c>
      <c r="G2" s="93">
        <f aca="true" t="shared" si="0" ref="G2:G13">IF(ISBLANK(E2),"",IF(E2=D2,"P","O"))</f>
      </c>
      <c r="H2" s="55">
        <f>A13+1</f>
        <v>13</v>
      </c>
      <c r="I2" s="61" t="str">
        <f>VLOOKUP($H2,[0]!DB10,2,0)</f>
        <v>2cm³ 703mm³ </v>
      </c>
      <c r="J2" s="57" t="s">
        <v>10</v>
      </c>
      <c r="K2" s="58">
        <f>VLOOKUP($H2,[0]!DB10,3,0)</f>
        <v>2.7030000000000003</v>
      </c>
      <c r="L2" s="59"/>
      <c r="M2" s="60" t="str">
        <f>VLOOKUP($H2,[0]!DB10,4,0)</f>
        <v>cm³</v>
      </c>
      <c r="N2" s="93">
        <f aca="true" t="shared" si="1" ref="N2:N13">IF(ISBLANK(L2),"",IF(L2=K2,"P","O"))</f>
      </c>
      <c r="P2" s="39">
        <f aca="true" t="shared" si="2" ref="P2:U9">IF(COUNTIF($AD:$AE,W2)=1,W2,111)</f>
        <v>111</v>
      </c>
      <c r="Q2" s="39">
        <f t="shared" si="2"/>
        <v>111</v>
      </c>
      <c r="R2" s="39">
        <f t="shared" si="2"/>
        <v>111</v>
      </c>
      <c r="S2" s="39">
        <f t="shared" si="2"/>
        <v>111</v>
      </c>
      <c r="T2" s="39">
        <f t="shared" si="2"/>
        <v>111</v>
      </c>
      <c r="U2" s="39">
        <f t="shared" si="2"/>
        <v>111</v>
      </c>
      <c r="W2" s="86">
        <v>17</v>
      </c>
      <c r="X2" s="86">
        <v>101</v>
      </c>
      <c r="Y2" s="86">
        <v>102</v>
      </c>
      <c r="Z2" s="86">
        <v>103</v>
      </c>
      <c r="AA2" s="86">
        <v>104</v>
      </c>
      <c r="AB2" s="86">
        <v>4</v>
      </c>
      <c r="AD2" s="87">
        <f aca="true" t="shared" si="3" ref="AD2:AD13">IF($G2="P",$A2,0)</f>
        <v>0</v>
      </c>
      <c r="AE2" s="88">
        <f aca="true" t="shared" si="4" ref="AE2:AE13">IF($N2="P",$H2,0)</f>
        <v>0</v>
      </c>
    </row>
    <row r="3" spans="1:31" ht="16.5" customHeight="1" thickBot="1">
      <c r="A3" s="63">
        <v>2</v>
      </c>
      <c r="B3" s="64" t="str">
        <f>VLOOKUP($A3,[0]!DB10,2,0)</f>
        <v>89m³ 5dm³ </v>
      </c>
      <c r="C3" s="65" t="s">
        <v>10</v>
      </c>
      <c r="D3" s="66">
        <f>VLOOKUP($A3,[0]!DB10,3,0)</f>
        <v>89.005</v>
      </c>
      <c r="E3" s="67"/>
      <c r="F3" s="68" t="str">
        <f>VLOOKUP($A3,[0]!DB10,4,0)</f>
        <v>m³</v>
      </c>
      <c r="G3" s="93">
        <f t="shared" si="0"/>
      </c>
      <c r="H3" s="63">
        <f aca="true" t="shared" si="5" ref="H3:H13">H2+1</f>
        <v>14</v>
      </c>
      <c r="I3" s="64" t="str">
        <f>VLOOKUP($H3,[0]!DB10,2,0)</f>
        <v>6m³ 357cm³ </v>
      </c>
      <c r="J3" s="65" t="s">
        <v>10</v>
      </c>
      <c r="K3" s="66">
        <f>VLOOKUP($H3,[0]!DB10,3,0)</f>
        <v>6000.357</v>
      </c>
      <c r="L3" s="67"/>
      <c r="M3" s="68" t="str">
        <f>VLOOKUP($H3,[0]!DB10,4,0)</f>
        <v>dm³</v>
      </c>
      <c r="N3" s="93">
        <f t="shared" si="1"/>
      </c>
      <c r="P3" s="39">
        <f t="shared" si="2"/>
        <v>111</v>
      </c>
      <c r="Q3" s="39">
        <f t="shared" si="2"/>
        <v>111</v>
      </c>
      <c r="R3" s="39">
        <f t="shared" si="2"/>
        <v>111</v>
      </c>
      <c r="S3" s="39">
        <f t="shared" si="2"/>
        <v>111</v>
      </c>
      <c r="T3" s="39">
        <f t="shared" si="2"/>
        <v>111</v>
      </c>
      <c r="U3" s="39">
        <f t="shared" si="2"/>
        <v>111</v>
      </c>
      <c r="W3" s="86">
        <v>105</v>
      </c>
      <c r="X3" s="86">
        <v>13</v>
      </c>
      <c r="Y3" s="86">
        <v>5</v>
      </c>
      <c r="Z3" s="86">
        <v>2</v>
      </c>
      <c r="AA3" s="86">
        <v>12</v>
      </c>
      <c r="AB3" s="86">
        <v>106</v>
      </c>
      <c r="AD3" s="89">
        <f t="shared" si="3"/>
        <v>0</v>
      </c>
      <c r="AE3" s="90">
        <f t="shared" si="4"/>
        <v>0</v>
      </c>
    </row>
    <row r="4" spans="1:31" ht="16.5" customHeight="1" thickBot="1">
      <c r="A4" s="63">
        <v>3</v>
      </c>
      <c r="B4" s="64" t="str">
        <f>VLOOKUP($A4,[0]!DB10,2,0)</f>
        <v>697dm³ 8cm³ </v>
      </c>
      <c r="C4" s="65" t="s">
        <v>10</v>
      </c>
      <c r="D4" s="66">
        <f>VLOOKUP($A4,[0]!DB10,3,0)</f>
        <v>697.008</v>
      </c>
      <c r="E4" s="67"/>
      <c r="F4" s="68" t="str">
        <f>VLOOKUP($A4,[0]!DB10,4,0)</f>
        <v>dm³</v>
      </c>
      <c r="G4" s="93">
        <f t="shared" si="0"/>
      </c>
      <c r="H4" s="63">
        <f t="shared" si="5"/>
        <v>15</v>
      </c>
      <c r="I4" s="64" t="str">
        <f>VLOOKUP($H4,[0]!DB10,2,0)</f>
        <v>9m³ 338cm³ </v>
      </c>
      <c r="J4" s="65" t="s">
        <v>10</v>
      </c>
      <c r="K4" s="66">
        <f>VLOOKUP($H4,[0]!DB10,3,0)</f>
        <v>9.000338</v>
      </c>
      <c r="L4" s="67"/>
      <c r="M4" s="68" t="str">
        <f>VLOOKUP($H4,[0]!DB10,4,0)</f>
        <v>m³</v>
      </c>
      <c r="N4" s="93">
        <f t="shared" si="1"/>
      </c>
      <c r="P4" s="39">
        <f t="shared" si="2"/>
        <v>111</v>
      </c>
      <c r="Q4" s="39">
        <f t="shared" si="2"/>
        <v>111</v>
      </c>
      <c r="R4" s="39">
        <f t="shared" si="2"/>
        <v>111</v>
      </c>
      <c r="S4" s="39">
        <f t="shared" si="2"/>
        <v>111</v>
      </c>
      <c r="T4" s="39">
        <f t="shared" si="2"/>
        <v>111</v>
      </c>
      <c r="U4" s="39">
        <f t="shared" si="2"/>
        <v>111</v>
      </c>
      <c r="W4" s="86">
        <v>107</v>
      </c>
      <c r="X4" s="86">
        <v>10</v>
      </c>
      <c r="Y4" s="86">
        <v>108</v>
      </c>
      <c r="Z4" s="86">
        <v>109</v>
      </c>
      <c r="AA4" s="86">
        <v>23</v>
      </c>
      <c r="AB4" s="86">
        <v>110</v>
      </c>
      <c r="AD4" s="89">
        <f t="shared" si="3"/>
        <v>0</v>
      </c>
      <c r="AE4" s="90">
        <f t="shared" si="4"/>
        <v>0</v>
      </c>
    </row>
    <row r="5" spans="1:31" ht="16.5" customHeight="1" thickBot="1">
      <c r="A5" s="63">
        <v>4</v>
      </c>
      <c r="B5" s="64" t="str">
        <f>VLOOKUP($A5,[0]!DB10,2,0)</f>
        <v>485dm³ 3cm³ </v>
      </c>
      <c r="C5" s="65" t="s">
        <v>10</v>
      </c>
      <c r="D5" s="66">
        <f>VLOOKUP($A5,[0]!DB10,3,0)</f>
        <v>485.003</v>
      </c>
      <c r="E5" s="67"/>
      <c r="F5" s="68" t="str">
        <f>VLOOKUP($A5,[0]!DB10,4,0)</f>
        <v>dm³</v>
      </c>
      <c r="G5" s="93">
        <f t="shared" si="0"/>
      </c>
      <c r="H5" s="63">
        <f t="shared" si="5"/>
        <v>16</v>
      </c>
      <c r="I5" s="64" t="str">
        <f>VLOOKUP($H5,[0]!DB10,2,0)</f>
        <v>86m³ 97dm³ </v>
      </c>
      <c r="J5" s="65" t="s">
        <v>10</v>
      </c>
      <c r="K5" s="66">
        <f>VLOOKUP($H5,[0]!DB10,3,0)</f>
        <v>86.097</v>
      </c>
      <c r="L5" s="67"/>
      <c r="M5" s="68" t="str">
        <f>VLOOKUP($H5,[0]!DB10,4,0)</f>
        <v>m³</v>
      </c>
      <c r="N5" s="93">
        <f t="shared" si="1"/>
      </c>
      <c r="P5" s="39">
        <f t="shared" si="2"/>
        <v>111</v>
      </c>
      <c r="Q5" s="39">
        <f t="shared" si="2"/>
        <v>111</v>
      </c>
      <c r="R5" s="39">
        <f t="shared" si="2"/>
        <v>111</v>
      </c>
      <c r="S5" s="39">
        <f t="shared" si="2"/>
        <v>111</v>
      </c>
      <c r="T5" s="39">
        <f t="shared" si="2"/>
        <v>111</v>
      </c>
      <c r="U5" s="39">
        <f t="shared" si="2"/>
        <v>111</v>
      </c>
      <c r="W5" s="86">
        <v>2</v>
      </c>
      <c r="X5" s="86">
        <v>111</v>
      </c>
      <c r="Y5" s="86">
        <v>22</v>
      </c>
      <c r="Z5" s="86">
        <v>7</v>
      </c>
      <c r="AA5" s="86">
        <v>112</v>
      </c>
      <c r="AB5" s="86">
        <v>15</v>
      </c>
      <c r="AD5" s="89">
        <f t="shared" si="3"/>
        <v>0</v>
      </c>
      <c r="AE5" s="90">
        <f t="shared" si="4"/>
        <v>0</v>
      </c>
    </row>
    <row r="6" spans="1:31" ht="16.5" customHeight="1" thickBot="1">
      <c r="A6" s="63">
        <v>5</v>
      </c>
      <c r="B6" s="64" t="str">
        <f>VLOOKUP($A6,[0]!DB10,2,0)</f>
        <v>11m³ 55dm³ </v>
      </c>
      <c r="C6" s="65" t="s">
        <v>10</v>
      </c>
      <c r="D6" s="66">
        <f>VLOOKUP($A6,[0]!DB10,3,0)</f>
        <v>11.055</v>
      </c>
      <c r="E6" s="67"/>
      <c r="F6" s="68" t="str">
        <f>VLOOKUP($A6,[0]!DB10,4,0)</f>
        <v>m³</v>
      </c>
      <c r="G6" s="93">
        <f t="shared" si="0"/>
      </c>
      <c r="H6" s="63">
        <f t="shared" si="5"/>
        <v>17</v>
      </c>
      <c r="I6" s="64" t="str">
        <f>VLOOKUP($H6,[0]!DB10,2,0)</f>
        <v>649dm³ 86cm³ </v>
      </c>
      <c r="J6" s="65" t="s">
        <v>10</v>
      </c>
      <c r="K6" s="66">
        <f>VLOOKUP($H6,[0]!DB10,3,0)</f>
        <v>649086</v>
      </c>
      <c r="L6" s="67"/>
      <c r="M6" s="68" t="str">
        <f>VLOOKUP($H6,[0]!DB10,4,0)</f>
        <v>cm³</v>
      </c>
      <c r="N6" s="93">
        <f t="shared" si="1"/>
      </c>
      <c r="P6" s="39">
        <f t="shared" si="2"/>
        <v>111</v>
      </c>
      <c r="Q6" s="39">
        <f t="shared" si="2"/>
        <v>111</v>
      </c>
      <c r="R6" s="39">
        <f t="shared" si="2"/>
        <v>111</v>
      </c>
      <c r="S6" s="39">
        <f t="shared" si="2"/>
        <v>111</v>
      </c>
      <c r="T6" s="39">
        <f t="shared" si="2"/>
        <v>111</v>
      </c>
      <c r="U6" s="39">
        <f t="shared" si="2"/>
        <v>111</v>
      </c>
      <c r="W6" s="86">
        <v>18</v>
      </c>
      <c r="X6" s="86">
        <v>113</v>
      </c>
      <c r="Y6" s="86">
        <v>16</v>
      </c>
      <c r="Z6" s="86">
        <v>24</v>
      </c>
      <c r="AA6" s="86">
        <v>114</v>
      </c>
      <c r="AB6" s="86">
        <v>19</v>
      </c>
      <c r="AD6" s="89">
        <f t="shared" si="3"/>
        <v>0</v>
      </c>
      <c r="AE6" s="90">
        <f t="shared" si="4"/>
        <v>0</v>
      </c>
    </row>
    <row r="7" spans="1:31" ht="16.5" customHeight="1" thickBot="1">
      <c r="A7" s="63">
        <v>6</v>
      </c>
      <c r="B7" s="64" t="str">
        <f>VLOOKUP($A7,[0]!DB10,2,0)</f>
        <v>75m³ 302dm³ </v>
      </c>
      <c r="C7" s="65" t="s">
        <v>10</v>
      </c>
      <c r="D7" s="66">
        <f>VLOOKUP($A7,[0]!DB10,3,0)</f>
        <v>75.302</v>
      </c>
      <c r="E7" s="67"/>
      <c r="F7" s="68" t="str">
        <f>VLOOKUP($A7,[0]!DB10,4,0)</f>
        <v>m³</v>
      </c>
      <c r="G7" s="93">
        <f t="shared" si="0"/>
      </c>
      <c r="H7" s="63">
        <f t="shared" si="5"/>
        <v>18</v>
      </c>
      <c r="I7" s="64" t="str">
        <f>VLOOKUP($H7,[0]!DB10,2,0)</f>
        <v>34dm³ 97cm³ 778mm³ </v>
      </c>
      <c r="J7" s="65" t="s">
        <v>10</v>
      </c>
      <c r="K7" s="66">
        <f>VLOOKUP($H7,[0]!DB10,3,0)</f>
        <v>34097.778</v>
      </c>
      <c r="L7" s="67"/>
      <c r="M7" s="68" t="str">
        <f>VLOOKUP($H7,[0]!DB10,4,0)</f>
        <v>cm³</v>
      </c>
      <c r="N7" s="93">
        <f t="shared" si="1"/>
      </c>
      <c r="P7" s="39">
        <f t="shared" si="2"/>
        <v>111</v>
      </c>
      <c r="Q7" s="39">
        <f t="shared" si="2"/>
        <v>111</v>
      </c>
      <c r="R7" s="39">
        <f t="shared" si="2"/>
        <v>111</v>
      </c>
      <c r="S7" s="39">
        <f t="shared" si="2"/>
        <v>111</v>
      </c>
      <c r="T7" s="39">
        <f t="shared" si="2"/>
        <v>111</v>
      </c>
      <c r="U7" s="39">
        <f t="shared" si="2"/>
        <v>111</v>
      </c>
      <c r="W7" s="86">
        <v>115</v>
      </c>
      <c r="X7" s="86">
        <v>8</v>
      </c>
      <c r="Y7" s="86">
        <v>116</v>
      </c>
      <c r="Z7" s="86">
        <v>117</v>
      </c>
      <c r="AA7" s="86">
        <v>14</v>
      </c>
      <c r="AB7" s="86">
        <v>118</v>
      </c>
      <c r="AD7" s="89">
        <f t="shared" si="3"/>
        <v>0</v>
      </c>
      <c r="AE7" s="90">
        <f t="shared" si="4"/>
        <v>0</v>
      </c>
    </row>
    <row r="8" spans="1:31" ht="16.5" customHeight="1" thickBot="1">
      <c r="A8" s="63">
        <v>7</v>
      </c>
      <c r="B8" s="64" t="str">
        <f>VLOOKUP($A8,[0]!DB10,2,0)</f>
        <v>551cm³ 461mm³ </v>
      </c>
      <c r="C8" s="65" t="s">
        <v>10</v>
      </c>
      <c r="D8" s="66">
        <f>VLOOKUP($A8,[0]!DB10,3,0)</f>
        <v>551.461</v>
      </c>
      <c r="E8" s="67"/>
      <c r="F8" s="68" t="str">
        <f>VLOOKUP($A8,[0]!DB10,4,0)</f>
        <v>cm³</v>
      </c>
      <c r="G8" s="93">
        <f t="shared" si="0"/>
      </c>
      <c r="H8" s="63">
        <f t="shared" si="5"/>
        <v>19</v>
      </c>
      <c r="I8" s="64" t="str">
        <f>VLOOKUP($H8,[0]!DB10,2,0)</f>
        <v>18m³ 44dm³ </v>
      </c>
      <c r="J8" s="65" t="s">
        <v>10</v>
      </c>
      <c r="K8" s="66">
        <f>VLOOKUP($H8,[0]!DB10,3,0)</f>
        <v>18044</v>
      </c>
      <c r="L8" s="67"/>
      <c r="M8" s="68" t="str">
        <f>VLOOKUP($H8,[0]!DB10,4,0)</f>
        <v>dm³</v>
      </c>
      <c r="N8" s="93">
        <f t="shared" si="1"/>
      </c>
      <c r="P8" s="39">
        <f t="shared" si="2"/>
        <v>111</v>
      </c>
      <c r="Q8" s="39">
        <f t="shared" si="2"/>
        <v>111</v>
      </c>
      <c r="R8" s="39">
        <f t="shared" si="2"/>
        <v>111</v>
      </c>
      <c r="S8" s="39">
        <f t="shared" si="2"/>
        <v>111</v>
      </c>
      <c r="T8" s="39">
        <f t="shared" si="2"/>
        <v>111</v>
      </c>
      <c r="U8" s="39">
        <f t="shared" si="2"/>
        <v>111</v>
      </c>
      <c r="W8" s="86">
        <v>119</v>
      </c>
      <c r="X8" s="86">
        <v>9</v>
      </c>
      <c r="Y8" s="86">
        <v>21</v>
      </c>
      <c r="Z8" s="86">
        <v>6</v>
      </c>
      <c r="AA8" s="86">
        <v>11</v>
      </c>
      <c r="AB8" s="86">
        <v>120</v>
      </c>
      <c r="AD8" s="89">
        <f t="shared" si="3"/>
        <v>0</v>
      </c>
      <c r="AE8" s="90">
        <f t="shared" si="4"/>
        <v>0</v>
      </c>
    </row>
    <row r="9" spans="1:31" ht="16.5" customHeight="1" thickBot="1">
      <c r="A9" s="63">
        <v>8</v>
      </c>
      <c r="B9" s="64" t="str">
        <f>VLOOKUP($A9,[0]!DB10,2,0)</f>
        <v>905dm³ 30cm³ </v>
      </c>
      <c r="C9" s="65" t="s">
        <v>10</v>
      </c>
      <c r="D9" s="66">
        <f>VLOOKUP($A9,[0]!DB10,3,0)</f>
        <v>905030</v>
      </c>
      <c r="E9" s="67"/>
      <c r="F9" s="68" t="str">
        <f>VLOOKUP($A9,[0]!DB10,4,0)</f>
        <v>cm³</v>
      </c>
      <c r="G9" s="93">
        <f t="shared" si="0"/>
      </c>
      <c r="H9" s="63">
        <f t="shared" si="5"/>
        <v>20</v>
      </c>
      <c r="I9" s="64" t="str">
        <f>VLOOKUP($H9,[0]!DB10,2,0)</f>
        <v>19dm³ 45cm³ </v>
      </c>
      <c r="J9" s="65" t="s">
        <v>10</v>
      </c>
      <c r="K9" s="66">
        <f>VLOOKUP($H9,[0]!DB10,3,0)</f>
        <v>19.045</v>
      </c>
      <c r="L9" s="67"/>
      <c r="M9" s="68" t="str">
        <f>VLOOKUP($H9,[0]!DB10,4,0)</f>
        <v>dm³</v>
      </c>
      <c r="N9" s="93">
        <f t="shared" si="1"/>
      </c>
      <c r="P9" s="39">
        <f t="shared" si="2"/>
        <v>111</v>
      </c>
      <c r="Q9" s="39">
        <f t="shared" si="2"/>
        <v>111</v>
      </c>
      <c r="R9" s="39">
        <f t="shared" si="2"/>
        <v>111</v>
      </c>
      <c r="S9" s="39">
        <f t="shared" si="2"/>
        <v>111</v>
      </c>
      <c r="T9" s="39">
        <f t="shared" si="2"/>
        <v>111</v>
      </c>
      <c r="U9" s="39">
        <f t="shared" si="2"/>
        <v>111</v>
      </c>
      <c r="W9" s="86">
        <v>3</v>
      </c>
      <c r="X9" s="86">
        <v>121</v>
      </c>
      <c r="Y9" s="86">
        <v>122</v>
      </c>
      <c r="Z9" s="86">
        <v>123</v>
      </c>
      <c r="AA9" s="86">
        <v>124</v>
      </c>
      <c r="AB9" s="86">
        <v>1</v>
      </c>
      <c r="AD9" s="89">
        <f t="shared" si="3"/>
        <v>0</v>
      </c>
      <c r="AE9" s="90">
        <f t="shared" si="4"/>
        <v>0</v>
      </c>
    </row>
    <row r="10" spans="1:31" ht="16.5" customHeight="1" thickBot="1">
      <c r="A10" s="63">
        <v>9</v>
      </c>
      <c r="B10" s="64" t="str">
        <f>VLOOKUP($A10,[0]!DB10,2,0)</f>
        <v>50m³ 881cm³ </v>
      </c>
      <c r="C10" s="65" t="s">
        <v>10</v>
      </c>
      <c r="D10" s="66">
        <f>VLOOKUP($A10,[0]!DB10,3,0)</f>
        <v>50000.881</v>
      </c>
      <c r="E10" s="67"/>
      <c r="F10" s="68" t="str">
        <f>VLOOKUP($A10,[0]!DB10,4,0)</f>
        <v>dm³</v>
      </c>
      <c r="G10" s="93">
        <f t="shared" si="0"/>
      </c>
      <c r="H10" s="63">
        <f t="shared" si="5"/>
        <v>21</v>
      </c>
      <c r="I10" s="64" t="str">
        <f>VLOOKUP($H10,[0]!DB10,2,0)</f>
        <v>8dm³ 46cm³ </v>
      </c>
      <c r="J10" s="65" t="s">
        <v>10</v>
      </c>
      <c r="K10" s="66">
        <f>VLOOKUP($H10,[0]!DB10,3,0)</f>
        <v>0.008046</v>
      </c>
      <c r="L10" s="67"/>
      <c r="M10" s="68" t="str">
        <f>VLOOKUP($H10,[0]!DB10,4,0)</f>
        <v>m³</v>
      </c>
      <c r="N10" s="93">
        <f t="shared" si="1"/>
      </c>
      <c r="AD10" s="89">
        <f t="shared" si="3"/>
        <v>0</v>
      </c>
      <c r="AE10" s="90">
        <f t="shared" si="4"/>
        <v>0</v>
      </c>
    </row>
    <row r="11" spans="1:31" ht="16.5" customHeight="1">
      <c r="A11" s="63">
        <v>10</v>
      </c>
      <c r="B11" s="69" t="str">
        <f>VLOOKUP($A11,[0]!DB10,2,0)</f>
        <v>23cm³ </v>
      </c>
      <c r="C11" s="65" t="s">
        <v>10</v>
      </c>
      <c r="D11" s="70">
        <f>VLOOKUP($A11,[0]!DB10,3,0)</f>
        <v>0.023</v>
      </c>
      <c r="E11" s="67"/>
      <c r="F11" s="68" t="str">
        <f>VLOOKUP($A11,[0]!DB10,4,0)</f>
        <v>dm³</v>
      </c>
      <c r="G11" s="93">
        <f t="shared" si="0"/>
      </c>
      <c r="H11" s="63">
        <f t="shared" si="5"/>
        <v>22</v>
      </c>
      <c r="I11" s="64" t="str">
        <f>VLOOKUP($H11,[0]!DB10,2,0)</f>
        <v>5m³ 50dm³ </v>
      </c>
      <c r="J11" s="65" t="s">
        <v>10</v>
      </c>
      <c r="K11" s="66">
        <f>VLOOKUP($H11,[0]!DB10,3,0)</f>
        <v>5050</v>
      </c>
      <c r="L11" s="67"/>
      <c r="M11" s="68" t="str">
        <f>VLOOKUP($H11,[0]!DB10,4,0)</f>
        <v>dm³</v>
      </c>
      <c r="N11" s="93">
        <f t="shared" si="1"/>
      </c>
      <c r="P11" s="100" t="s">
        <v>15</v>
      </c>
      <c r="Q11" s="112" t="s">
        <v>17</v>
      </c>
      <c r="R11" s="116"/>
      <c r="S11" s="112" t="s">
        <v>25</v>
      </c>
      <c r="T11" s="116"/>
      <c r="U11" s="112" t="s">
        <v>37</v>
      </c>
      <c r="V11" s="113"/>
      <c r="AD11" s="89">
        <f t="shared" si="3"/>
        <v>0</v>
      </c>
      <c r="AE11" s="90">
        <f t="shared" si="4"/>
        <v>0</v>
      </c>
    </row>
    <row r="12" spans="1:31" ht="16.5" customHeight="1" thickBot="1">
      <c r="A12" s="63">
        <v>11</v>
      </c>
      <c r="B12" s="64" t="str">
        <f>VLOOKUP($A12,[0]!DB10,2,0)</f>
        <v>16m³ 82dm³ </v>
      </c>
      <c r="C12" s="65" t="s">
        <v>10</v>
      </c>
      <c r="D12" s="66">
        <f>VLOOKUP($A12,[0]!DB10,3,0)</f>
        <v>16.082</v>
      </c>
      <c r="E12" s="67"/>
      <c r="F12" s="68" t="str">
        <f>VLOOKUP($A12,[0]!DB10,4,0)</f>
        <v>m³</v>
      </c>
      <c r="G12" s="93">
        <f t="shared" si="0"/>
      </c>
      <c r="H12" s="63">
        <f t="shared" si="5"/>
        <v>23</v>
      </c>
      <c r="I12" s="64" t="str">
        <f>VLOOKUP($H12,[0]!DB10,2,0)</f>
        <v>58m³ 9cm³ </v>
      </c>
      <c r="J12" s="65" t="s">
        <v>10</v>
      </c>
      <c r="K12" s="66">
        <f>VLOOKUP($H12,[0]!DB10,3,0)</f>
        <v>58000009</v>
      </c>
      <c r="L12" s="67"/>
      <c r="M12" s="68" t="str">
        <f>VLOOKUP($H12,[0]!DB10,4,0)</f>
        <v>cm³</v>
      </c>
      <c r="N12" s="93">
        <f t="shared" si="1"/>
      </c>
      <c r="P12" s="103"/>
      <c r="Q12" s="114" t="s">
        <v>255</v>
      </c>
      <c r="R12" s="117"/>
      <c r="S12" s="114" t="s">
        <v>255</v>
      </c>
      <c r="T12" s="117"/>
      <c r="U12" s="114" t="s">
        <v>255</v>
      </c>
      <c r="V12" s="115"/>
      <c r="AD12" s="89">
        <f t="shared" si="3"/>
        <v>0</v>
      </c>
      <c r="AE12" s="90">
        <f t="shared" si="4"/>
        <v>0</v>
      </c>
    </row>
    <row r="13" spans="1:31" ht="16.5" customHeight="1" thickBot="1">
      <c r="A13" s="71">
        <v>12</v>
      </c>
      <c r="B13" s="72" t="str">
        <f>VLOOKUP($A13,[0]!DB10,2,0)</f>
        <v>355dm³ 938cm³ </v>
      </c>
      <c r="C13" s="73" t="s">
        <v>10</v>
      </c>
      <c r="D13" s="74">
        <f>VLOOKUP($A13,[0]!DB10,3,0)</f>
        <v>0.355938</v>
      </c>
      <c r="E13" s="75"/>
      <c r="F13" s="76" t="str">
        <f>VLOOKUP($A13,[0]!DB10,4,0)</f>
        <v>m³</v>
      </c>
      <c r="G13" s="93">
        <f t="shared" si="0"/>
      </c>
      <c r="H13" s="71">
        <f t="shared" si="5"/>
        <v>24</v>
      </c>
      <c r="I13" s="72" t="str">
        <f>VLOOKUP($H13,[0]!DB10,2,0)</f>
        <v>40dm³ 9cm³ 311mm³ </v>
      </c>
      <c r="J13" s="73" t="s">
        <v>10</v>
      </c>
      <c r="K13" s="74">
        <f>VLOOKUP($H13,[0]!DB10,3,0)</f>
        <v>40009.311</v>
      </c>
      <c r="L13" s="75"/>
      <c r="M13" s="76" t="str">
        <f>VLOOKUP($H13,[0]!DB10,4,0)</f>
        <v>cm³</v>
      </c>
      <c r="N13" s="93">
        <f t="shared" si="1"/>
      </c>
      <c r="AD13" s="91">
        <f t="shared" si="3"/>
        <v>0</v>
      </c>
      <c r="AE13" s="92">
        <f t="shared" si="4"/>
        <v>0</v>
      </c>
    </row>
  </sheetData>
  <sheetProtection sheet="1" objects="1" scenarios="1" selectLockedCells="1"/>
  <mergeCells count="8">
    <mergeCell ref="Q12:R12"/>
    <mergeCell ref="S12:T12"/>
    <mergeCell ref="U12:V12"/>
    <mergeCell ref="P1:U1"/>
    <mergeCell ref="W1:AB1"/>
    <mergeCell ref="Q11:R11"/>
    <mergeCell ref="S11:T11"/>
    <mergeCell ref="U11:V11"/>
  </mergeCells>
  <conditionalFormatting sqref="G2:G13 N2:N13">
    <cfRule type="cellIs" priority="1" dxfId="5" operator="equal" stopIfTrue="1">
      <formula>"P"</formula>
    </cfRule>
    <cfRule type="cellIs" priority="2" dxfId="10" operator="equal" stopIfTrue="1">
      <formula>"O"</formula>
    </cfRule>
  </conditionalFormatting>
  <conditionalFormatting sqref="W2:AB9">
    <cfRule type="cellIs" priority="3" dxfId="2" operator="equal" stopIfTrue="1">
      <formula>0</formula>
    </cfRule>
    <cfRule type="cellIs" priority="4" dxfId="1" operator="lessThan" stopIfTrue="1">
      <formula>100</formula>
    </cfRule>
    <cfRule type="cellIs" priority="5" dxfId="0" operator="greaterThan" stopIfTrue="1">
      <formula>100</formula>
    </cfRule>
  </conditionalFormatting>
  <conditionalFormatting sqref="P2:U9">
    <cfRule type="cellIs" priority="6" dxfId="2" operator="equal" stopIfTrue="1">
      <formula>0</formula>
    </cfRule>
    <cfRule type="cellIs" priority="7" dxfId="5" operator="lessThan" stopIfTrue="1">
      <formula>100</formula>
    </cfRule>
    <cfRule type="cellIs" priority="8" dxfId="0" operator="greaterThan" stopIfTrue="1">
      <formula>100</formula>
    </cfRule>
  </conditionalFormatting>
  <conditionalFormatting sqref="E2:E13 L2:L13">
    <cfRule type="cellIs" priority="9" dxfId="3" operator="equal" stopIfTrue="1">
      <formula>0</formula>
    </cfRule>
  </conditionalFormatting>
  <printOptions/>
  <pageMargins left="0.53" right="0.19" top="0.56" bottom="0.984251969" header="0.4921259845" footer="0.4921259845"/>
  <pageSetup horizontalDpi="300" verticalDpi="300" orientation="portrait" paperSize="9" scale="90" r:id="rId2"/>
  <headerFooter alignWithMargins="0">
    <oddFooter>&amp;R&amp;"Courier New,Standard"&amp;8Ui - &amp;F/&amp;A - &amp;D - 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92"/>
  <sheetViews>
    <sheetView showGridLines="0" showRowColHeaders="0" zoomScale="115" zoomScaleNormal="115" zoomScalePageLayoutView="0" workbookViewId="0" topLeftCell="A1">
      <selection activeCell="K1" sqref="K1:O2"/>
    </sheetView>
  </sheetViews>
  <sheetFormatPr defaultColWidth="11.421875" defaultRowHeight="12.75"/>
  <cols>
    <col min="1" max="6" width="3.7109375" style="49" customWidth="1"/>
    <col min="7" max="9" width="1.7109375" style="24" hidden="1" customWidth="1"/>
    <col min="10" max="10" width="2.7109375" style="24" customWidth="1"/>
    <col min="11" max="16" width="5.7109375" style="25" customWidth="1"/>
    <col min="17" max="17" width="1.7109375" style="24" bestFit="1" customWidth="1"/>
    <col min="18" max="20" width="2.140625" style="25" hidden="1" customWidth="1"/>
    <col min="21" max="21" width="2.7109375" style="50" customWidth="1"/>
    <col min="22" max="22" width="14.7109375" style="51" customWidth="1"/>
    <col min="23" max="23" width="1.421875" style="31" hidden="1" customWidth="1"/>
    <col min="24" max="24" width="1.57421875" style="31" customWidth="1"/>
    <col min="25" max="25" width="14.7109375" style="52" customWidth="1"/>
    <col min="26" max="26" width="3.7109375" style="53" customWidth="1"/>
    <col min="27" max="27" width="1.7109375" style="24" bestFit="1" customWidth="1"/>
    <col min="28" max="28" width="2.7109375" style="50" customWidth="1"/>
    <col min="29" max="29" width="14.7109375" style="51" customWidth="1"/>
    <col min="30" max="30" width="1.421875" style="31" hidden="1" customWidth="1"/>
    <col min="31" max="31" width="1.57421875" style="31" customWidth="1"/>
    <col min="32" max="32" width="14.7109375" style="52" customWidth="1"/>
    <col min="33" max="33" width="3.7109375" style="53" customWidth="1"/>
    <col min="34" max="34" width="4.421875" style="25" customWidth="1"/>
    <col min="35" max="41" width="5.7109375" style="25" customWidth="1"/>
    <col min="42" max="16384" width="11.421875" style="25" customWidth="1"/>
  </cols>
  <sheetData>
    <row r="1" spans="1:34" ht="19.5" customHeight="1">
      <c r="A1" s="23"/>
      <c r="B1" s="23"/>
      <c r="C1" s="23"/>
      <c r="D1" s="23"/>
      <c r="E1" s="23"/>
      <c r="F1" s="23"/>
      <c r="G1" s="24">
        <v>2</v>
      </c>
      <c r="H1" s="24">
        <v>4</v>
      </c>
      <c r="I1" s="24">
        <f aca="true" t="shared" si="0" ref="I1:I12">H1+1</f>
        <v>5</v>
      </c>
      <c r="K1" s="118" t="s">
        <v>257</v>
      </c>
      <c r="L1" s="119"/>
      <c r="M1" s="119"/>
      <c r="N1" s="119"/>
      <c r="O1" s="119"/>
      <c r="P1" s="122">
        <v>1</v>
      </c>
      <c r="U1" s="26">
        <v>1</v>
      </c>
      <c r="V1" s="27" t="str">
        <f>VLOOKUP($U1,[0]!DB01,$G1,0)</f>
        <v>18m³ 47dm³ </v>
      </c>
      <c r="W1" s="28" t="s">
        <v>9</v>
      </c>
      <c r="X1" s="28" t="s">
        <v>10</v>
      </c>
      <c r="Y1" s="29">
        <f aca="true" t="shared" si="1" ref="Y1:Y12">VLOOKUP($U1,DB01,$I1,0)</f>
        <v>1</v>
      </c>
      <c r="Z1" s="30" t="str">
        <f>VLOOKUP($U1,[0]!DB01,$H1,0)</f>
        <v>m³</v>
      </c>
      <c r="AB1" s="26">
        <f>U12+1</f>
        <v>13</v>
      </c>
      <c r="AC1" s="27" t="str">
        <f>VLOOKUP($AB1,[0]!DB01,$G1,0)</f>
        <v>905cm³ 736mm³ </v>
      </c>
      <c r="AD1" s="28" t="s">
        <v>9</v>
      </c>
      <c r="AE1" s="28" t="s">
        <v>10</v>
      </c>
      <c r="AF1" s="29">
        <f aca="true" t="shared" si="2" ref="AF1:AF12">VLOOKUP($AB1,DB01,$I1,0)</f>
        <v>13</v>
      </c>
      <c r="AG1" s="30" t="str">
        <f>VLOOKUP($AB1,[0]!DB01,$H1,0)</f>
        <v>cm³</v>
      </c>
      <c r="AH1" s="31"/>
    </row>
    <row r="2" spans="1:41" ht="19.5" customHeight="1">
      <c r="A2" s="23"/>
      <c r="B2" s="23"/>
      <c r="C2" s="23"/>
      <c r="D2" s="23"/>
      <c r="E2" s="23"/>
      <c r="F2" s="23"/>
      <c r="G2" s="24">
        <f aca="true" t="shared" si="3" ref="G2:G12">G1</f>
        <v>2</v>
      </c>
      <c r="H2" s="24">
        <f>H1</f>
        <v>4</v>
      </c>
      <c r="I2" s="24">
        <f t="shared" si="0"/>
        <v>5</v>
      </c>
      <c r="K2" s="120"/>
      <c r="L2" s="121"/>
      <c r="M2" s="121"/>
      <c r="N2" s="121"/>
      <c r="O2" s="121"/>
      <c r="P2" s="123"/>
      <c r="U2" s="32">
        <f aca="true" t="shared" si="4" ref="U2:U12">U1+1</f>
        <v>2</v>
      </c>
      <c r="V2" s="33" t="str">
        <f>VLOOKUP($U2,[0]!DB01,$G2,0)</f>
        <v>6m³ 3dm³ </v>
      </c>
      <c r="W2" s="34" t="str">
        <f aca="true" t="shared" si="5" ref="W2:W12">W1</f>
        <v>·</v>
      </c>
      <c r="X2" s="34" t="str">
        <f aca="true" t="shared" si="6" ref="X2:X12">X1</f>
        <v>=</v>
      </c>
      <c r="Y2" s="35">
        <f t="shared" si="1"/>
        <v>2</v>
      </c>
      <c r="Z2" s="36" t="str">
        <f>VLOOKUP($U2,[0]!DB01,$H2,0)</f>
        <v>m³</v>
      </c>
      <c r="AB2" s="32">
        <f aca="true" t="shared" si="7" ref="AB2:AB12">AB1+1</f>
        <v>14</v>
      </c>
      <c r="AC2" s="33" t="str">
        <f>VLOOKUP($AB2,[0]!DB01,$G2,0)</f>
        <v>6m³ 8dm³ 4cm³ </v>
      </c>
      <c r="AD2" s="34" t="str">
        <f aca="true" t="shared" si="8" ref="AD2:AD12">AD1</f>
        <v>·</v>
      </c>
      <c r="AE2" s="34" t="str">
        <f aca="true" t="shared" si="9" ref="AE2:AE12">AE1</f>
        <v>=</v>
      </c>
      <c r="AF2" s="35">
        <f t="shared" si="2"/>
        <v>14</v>
      </c>
      <c r="AG2" s="36" t="str">
        <f>VLOOKUP($AB2,[0]!DB01,$H2,0)</f>
        <v>m³</v>
      </c>
      <c r="AH2" s="31"/>
      <c r="AI2" s="94" t="s">
        <v>6</v>
      </c>
      <c r="AJ2" s="95" t="s">
        <v>7</v>
      </c>
      <c r="AK2" s="95" t="s">
        <v>3</v>
      </c>
      <c r="AL2" s="95" t="s">
        <v>2</v>
      </c>
      <c r="AM2" s="95" t="s">
        <v>4</v>
      </c>
      <c r="AN2" s="95" t="s">
        <v>5</v>
      </c>
      <c r="AO2" s="96" t="s">
        <v>8</v>
      </c>
    </row>
    <row r="3" spans="1:41" ht="19.5" customHeight="1" thickBot="1">
      <c r="A3" s="37">
        <v>3</v>
      </c>
      <c r="B3" s="37">
        <f>A3</f>
        <v>3</v>
      </c>
      <c r="C3" s="37">
        <f>B3</f>
        <v>3</v>
      </c>
      <c r="D3" s="37">
        <f>C3</f>
        <v>3</v>
      </c>
      <c r="E3" s="37">
        <f>D3</f>
        <v>3</v>
      </c>
      <c r="F3" s="37">
        <f>E3</f>
        <v>3</v>
      </c>
      <c r="G3" s="24">
        <f t="shared" si="3"/>
        <v>2</v>
      </c>
      <c r="H3" s="24">
        <f aca="true" t="shared" si="10" ref="H3:H12">H2</f>
        <v>4</v>
      </c>
      <c r="I3" s="24">
        <f t="shared" si="0"/>
        <v>5</v>
      </c>
      <c r="K3" s="125" t="s">
        <v>11</v>
      </c>
      <c r="L3" s="126"/>
      <c r="M3" s="126"/>
      <c r="N3" s="126"/>
      <c r="O3" s="127"/>
      <c r="P3" s="124"/>
      <c r="U3" s="32">
        <f t="shared" si="4"/>
        <v>3</v>
      </c>
      <c r="V3" s="33" t="str">
        <f>VLOOKUP($U3,[0]!DB01,$G3,0)</f>
        <v>8dm³ 89cm³ </v>
      </c>
      <c r="W3" s="34" t="str">
        <f t="shared" si="5"/>
        <v>·</v>
      </c>
      <c r="X3" s="34" t="str">
        <f t="shared" si="6"/>
        <v>=</v>
      </c>
      <c r="Y3" s="35">
        <f t="shared" si="1"/>
        <v>3</v>
      </c>
      <c r="Z3" s="36" t="str">
        <f>VLOOKUP($U3,[0]!DB01,$H3,0)</f>
        <v>dm³</v>
      </c>
      <c r="AB3" s="32">
        <f t="shared" si="7"/>
        <v>15</v>
      </c>
      <c r="AC3" s="33" t="str">
        <f>VLOOKUP($AB3,[0]!DB01,$G3,0)</f>
        <v>11m³ 70cm³ </v>
      </c>
      <c r="AD3" s="34" t="str">
        <f t="shared" si="8"/>
        <v>·</v>
      </c>
      <c r="AE3" s="34" t="str">
        <f t="shared" si="9"/>
        <v>=</v>
      </c>
      <c r="AF3" s="35">
        <f t="shared" si="2"/>
        <v>15</v>
      </c>
      <c r="AG3" s="36" t="str">
        <f>VLOOKUP($AB3,[0]!DB01,$H3,0)</f>
        <v>dm³</v>
      </c>
      <c r="AH3" s="31"/>
      <c r="AI3" s="97"/>
      <c r="AJ3" s="98" t="s">
        <v>13</v>
      </c>
      <c r="AK3" s="98" t="s">
        <v>13</v>
      </c>
      <c r="AL3" s="98" t="s">
        <v>13</v>
      </c>
      <c r="AM3" s="98" t="s">
        <v>13</v>
      </c>
      <c r="AN3" s="98" t="s">
        <v>13</v>
      </c>
      <c r="AO3" s="99" t="s">
        <v>13</v>
      </c>
    </row>
    <row r="4" spans="1:34" ht="19.5" customHeight="1" thickBot="1">
      <c r="A4" s="111">
        <f>P1</f>
        <v>1</v>
      </c>
      <c r="B4" s="111"/>
      <c r="C4" s="111"/>
      <c r="D4" s="111"/>
      <c r="E4" s="111"/>
      <c r="F4" s="111"/>
      <c r="G4" s="24">
        <f t="shared" si="3"/>
        <v>2</v>
      </c>
      <c r="H4" s="24">
        <f t="shared" si="10"/>
        <v>4</v>
      </c>
      <c r="I4" s="24">
        <f t="shared" si="0"/>
        <v>5</v>
      </c>
      <c r="K4" s="38"/>
      <c r="L4" s="38"/>
      <c r="M4" s="38"/>
      <c r="N4" s="38"/>
      <c r="O4" s="38"/>
      <c r="P4" s="38"/>
      <c r="U4" s="32">
        <f t="shared" si="4"/>
        <v>4</v>
      </c>
      <c r="V4" s="33" t="str">
        <f>VLOOKUP($U4,[0]!DB01,$G4,0)</f>
        <v>102dm³ 5cm³ </v>
      </c>
      <c r="W4" s="34" t="str">
        <f t="shared" si="5"/>
        <v>·</v>
      </c>
      <c r="X4" s="34" t="str">
        <f t="shared" si="6"/>
        <v>=</v>
      </c>
      <c r="Y4" s="35">
        <f t="shared" si="1"/>
        <v>4</v>
      </c>
      <c r="Z4" s="36" t="str">
        <f>VLOOKUP($U4,[0]!DB01,$H4,0)</f>
        <v>dm³</v>
      </c>
      <c r="AB4" s="32">
        <f t="shared" si="7"/>
        <v>16</v>
      </c>
      <c r="AC4" s="33" t="str">
        <f>VLOOKUP($AB4,[0]!DB01,$G4,0)</f>
        <v>6m³ 7dm³ </v>
      </c>
      <c r="AD4" s="34" t="str">
        <f t="shared" si="8"/>
        <v>·</v>
      </c>
      <c r="AE4" s="34" t="str">
        <f t="shared" si="9"/>
        <v>=</v>
      </c>
      <c r="AF4" s="35">
        <f t="shared" si="2"/>
        <v>16</v>
      </c>
      <c r="AG4" s="36" t="str">
        <f>VLOOKUP($AB4,[0]!DB01,$H4,0)</f>
        <v>dm³</v>
      </c>
      <c r="AH4" s="31"/>
    </row>
    <row r="5" spans="1:34" ht="19.5" customHeight="1" thickBot="1">
      <c r="A5" s="39">
        <v>17</v>
      </c>
      <c r="B5" s="39">
        <v>101</v>
      </c>
      <c r="C5" s="39">
        <v>102</v>
      </c>
      <c r="D5" s="39">
        <v>103</v>
      </c>
      <c r="E5" s="39">
        <v>104</v>
      </c>
      <c r="F5" s="39">
        <v>4</v>
      </c>
      <c r="G5" s="24">
        <f t="shared" si="3"/>
        <v>2</v>
      </c>
      <c r="H5" s="24">
        <f t="shared" si="10"/>
        <v>4</v>
      </c>
      <c r="I5" s="24">
        <f t="shared" si="0"/>
        <v>5</v>
      </c>
      <c r="K5" s="40">
        <f aca="true" t="shared" si="11" ref="K5:P12">VLOOKUP(A5,DB01,A$3,0)</f>
        <v>3000</v>
      </c>
      <c r="L5" s="41">
        <f t="shared" si="11"/>
        <v>9.023</v>
      </c>
      <c r="M5" s="41">
        <f t="shared" si="11"/>
        <v>3.001</v>
      </c>
      <c r="N5" s="41">
        <f t="shared" si="11"/>
        <v>4.044</v>
      </c>
      <c r="O5" s="41">
        <f t="shared" si="11"/>
        <v>51.002</v>
      </c>
      <c r="P5" s="41">
        <f t="shared" si="11"/>
        <v>102.005</v>
      </c>
      <c r="U5" s="32">
        <f t="shared" si="4"/>
        <v>5</v>
      </c>
      <c r="V5" s="33" t="str">
        <f>VLOOKUP($U5,[0]!DB01,$G5,0)</f>
        <v>87m³ 33dm³ </v>
      </c>
      <c r="W5" s="34" t="str">
        <f t="shared" si="5"/>
        <v>·</v>
      </c>
      <c r="X5" s="34" t="str">
        <f t="shared" si="6"/>
        <v>=</v>
      </c>
      <c r="Y5" s="35">
        <f t="shared" si="1"/>
        <v>5</v>
      </c>
      <c r="Z5" s="36" t="str">
        <f>VLOOKUP($U5,[0]!DB01,$H5,0)</f>
        <v>dm³</v>
      </c>
      <c r="AB5" s="32">
        <f t="shared" si="7"/>
        <v>17</v>
      </c>
      <c r="AC5" s="33" t="str">
        <f>VLOOKUP($AB5,[0]!DB01,$G5,0)</f>
        <v>3cm³ </v>
      </c>
      <c r="AD5" s="34" t="str">
        <f t="shared" si="8"/>
        <v>·</v>
      </c>
      <c r="AE5" s="34" t="str">
        <f t="shared" si="9"/>
        <v>=</v>
      </c>
      <c r="AF5" s="35">
        <f t="shared" si="2"/>
        <v>17</v>
      </c>
      <c r="AG5" s="36" t="str">
        <f>VLOOKUP($AB5,[0]!DB01,$H5,0)</f>
        <v>mm³</v>
      </c>
      <c r="AH5" s="31"/>
    </row>
    <row r="6" spans="1:34" ht="19.5" customHeight="1" thickBot="1">
      <c r="A6" s="39">
        <v>105</v>
      </c>
      <c r="B6" s="39">
        <v>13</v>
      </c>
      <c r="C6" s="39">
        <v>5</v>
      </c>
      <c r="D6" s="39">
        <v>2</v>
      </c>
      <c r="E6" s="39">
        <v>12</v>
      </c>
      <c r="F6" s="39">
        <v>106</v>
      </c>
      <c r="G6" s="24">
        <f t="shared" si="3"/>
        <v>2</v>
      </c>
      <c r="H6" s="24">
        <f t="shared" si="10"/>
        <v>4</v>
      </c>
      <c r="I6" s="24">
        <f t="shared" si="0"/>
        <v>5</v>
      </c>
      <c r="K6" s="42">
        <f t="shared" si="11"/>
        <v>43516.5</v>
      </c>
      <c r="L6" s="43">
        <f t="shared" si="11"/>
        <v>905.736</v>
      </c>
      <c r="M6" s="43">
        <f t="shared" si="11"/>
        <v>87033</v>
      </c>
      <c r="N6" s="43">
        <f t="shared" si="11"/>
        <v>6.003</v>
      </c>
      <c r="O6" s="43">
        <f t="shared" si="11"/>
        <v>0.549057</v>
      </c>
      <c r="P6" s="43">
        <f t="shared" si="11"/>
        <v>4</v>
      </c>
      <c r="U6" s="32">
        <f t="shared" si="4"/>
        <v>6</v>
      </c>
      <c r="V6" s="33" t="str">
        <f>VLOOKUP($U6,[0]!DB01,$G6,0)</f>
        <v>8m³ 1dm³ </v>
      </c>
      <c r="W6" s="34" t="str">
        <f t="shared" si="5"/>
        <v>·</v>
      </c>
      <c r="X6" s="34" t="str">
        <f t="shared" si="6"/>
        <v>=</v>
      </c>
      <c r="Y6" s="35">
        <f t="shared" si="1"/>
        <v>6</v>
      </c>
      <c r="Z6" s="36" t="str">
        <f>VLOOKUP($U6,[0]!DB01,$H6,0)</f>
        <v>m³</v>
      </c>
      <c r="AB6" s="32">
        <f t="shared" si="7"/>
        <v>18</v>
      </c>
      <c r="AC6" s="33" t="str">
        <f>VLOOKUP($AB6,[0]!DB01,$G6,0)</f>
        <v>3dm³ 66cm³ 514mm³ </v>
      </c>
      <c r="AD6" s="34" t="str">
        <f t="shared" si="8"/>
        <v>·</v>
      </c>
      <c r="AE6" s="34" t="str">
        <f t="shared" si="9"/>
        <v>=</v>
      </c>
      <c r="AF6" s="35">
        <f t="shared" si="2"/>
        <v>18</v>
      </c>
      <c r="AG6" s="36" t="str">
        <f>VLOOKUP($AB6,[0]!DB01,$H6,0)</f>
        <v>dm³</v>
      </c>
      <c r="AH6" s="31"/>
    </row>
    <row r="7" spans="1:34" ht="19.5" customHeight="1" thickBot="1">
      <c r="A7" s="39">
        <v>107</v>
      </c>
      <c r="B7" s="39">
        <v>10</v>
      </c>
      <c r="C7" s="39">
        <v>108</v>
      </c>
      <c r="D7" s="39">
        <v>109</v>
      </c>
      <c r="E7" s="39">
        <v>23</v>
      </c>
      <c r="F7" s="39">
        <v>110</v>
      </c>
      <c r="G7" s="24">
        <f t="shared" si="3"/>
        <v>2</v>
      </c>
      <c r="H7" s="24">
        <f t="shared" si="10"/>
        <v>4</v>
      </c>
      <c r="I7" s="24">
        <f t="shared" si="0"/>
        <v>5</v>
      </c>
      <c r="K7" s="42">
        <f t="shared" si="11"/>
        <v>433.496</v>
      </c>
      <c r="L7" s="43">
        <f t="shared" si="11"/>
        <v>766015</v>
      </c>
      <c r="M7" s="43">
        <f t="shared" si="11"/>
        <v>3.524</v>
      </c>
      <c r="N7" s="43">
        <f t="shared" si="11"/>
        <v>39500.04</v>
      </c>
      <c r="O7" s="43">
        <f t="shared" si="11"/>
        <v>9000.06</v>
      </c>
      <c r="P7" s="43">
        <f t="shared" si="11"/>
        <v>383007.5</v>
      </c>
      <c r="U7" s="32">
        <f t="shared" si="4"/>
        <v>7</v>
      </c>
      <c r="V7" s="33" t="str">
        <f>VLOOKUP($U7,[0]!DB01,$G7,0)</f>
        <v>866cm³ 993mm³ </v>
      </c>
      <c r="W7" s="34" t="str">
        <f t="shared" si="5"/>
        <v>·</v>
      </c>
      <c r="X7" s="34" t="str">
        <f t="shared" si="6"/>
        <v>=</v>
      </c>
      <c r="Y7" s="35">
        <f t="shared" si="1"/>
        <v>7</v>
      </c>
      <c r="Z7" s="36" t="str">
        <f>VLOOKUP($U7,[0]!DB01,$H7,0)</f>
        <v>cm³</v>
      </c>
      <c r="AB7" s="32">
        <f t="shared" si="7"/>
        <v>19</v>
      </c>
      <c r="AC7" s="33" t="str">
        <f>VLOOKUP($AB7,[0]!DB01,$G7,0)</f>
        <v>11m³ 7dm³ </v>
      </c>
      <c r="AD7" s="34" t="str">
        <f t="shared" si="8"/>
        <v>·</v>
      </c>
      <c r="AE7" s="34" t="str">
        <f t="shared" si="9"/>
        <v>=</v>
      </c>
      <c r="AF7" s="35">
        <f t="shared" si="2"/>
        <v>19</v>
      </c>
      <c r="AG7" s="36" t="str">
        <f>VLOOKUP($AB7,[0]!DB01,$H7,0)</f>
        <v>dm³</v>
      </c>
      <c r="AH7" s="31"/>
    </row>
    <row r="8" spans="1:34" ht="19.5" customHeight="1" thickBot="1">
      <c r="A8" s="39">
        <v>2</v>
      </c>
      <c r="B8" s="39">
        <v>111</v>
      </c>
      <c r="C8" s="39">
        <v>22</v>
      </c>
      <c r="D8" s="39">
        <v>7</v>
      </c>
      <c r="E8" s="39">
        <v>112</v>
      </c>
      <c r="F8" s="39">
        <v>15</v>
      </c>
      <c r="G8" s="24">
        <f t="shared" si="3"/>
        <v>2</v>
      </c>
      <c r="H8" s="24">
        <f t="shared" si="10"/>
        <v>4</v>
      </c>
      <c r="I8" s="24">
        <f t="shared" si="0"/>
        <v>5</v>
      </c>
      <c r="K8" s="42">
        <f t="shared" si="11"/>
        <v>6.003</v>
      </c>
      <c r="L8" s="43">
        <f t="shared" si="11"/>
        <v>9544500</v>
      </c>
      <c r="M8" s="43">
        <f t="shared" si="11"/>
        <v>7.018313</v>
      </c>
      <c r="N8" s="43">
        <f t="shared" si="11"/>
        <v>866.993</v>
      </c>
      <c r="O8" s="43">
        <f t="shared" si="11"/>
        <v>0.274</v>
      </c>
      <c r="P8" s="43">
        <f t="shared" si="11"/>
        <v>11000.07</v>
      </c>
      <c r="U8" s="32">
        <f t="shared" si="4"/>
        <v>8</v>
      </c>
      <c r="V8" s="33" t="str">
        <f>VLOOKUP($U8,[0]!DB01,$G8,0)</f>
        <v>7dm³ 49cm³ </v>
      </c>
      <c r="W8" s="34" t="str">
        <f t="shared" si="5"/>
        <v>·</v>
      </c>
      <c r="X8" s="34" t="str">
        <f t="shared" si="6"/>
        <v>=</v>
      </c>
      <c r="Y8" s="35">
        <f t="shared" si="1"/>
        <v>8</v>
      </c>
      <c r="Z8" s="36" t="str">
        <f>VLOOKUP($U8,[0]!DB01,$H8,0)</f>
        <v>dm³</v>
      </c>
      <c r="AB8" s="32">
        <f t="shared" si="7"/>
        <v>20</v>
      </c>
      <c r="AC8" s="33" t="str">
        <f>VLOOKUP($AB8,[0]!DB01,$G8,0)</f>
        <v>864dm³ 79cm³ </v>
      </c>
      <c r="AD8" s="34" t="str">
        <f t="shared" si="8"/>
        <v>·</v>
      </c>
      <c r="AE8" s="34" t="str">
        <f t="shared" si="9"/>
        <v>=</v>
      </c>
      <c r="AF8" s="35">
        <f t="shared" si="2"/>
        <v>20</v>
      </c>
      <c r="AG8" s="36" t="str">
        <f>VLOOKUP($AB8,[0]!DB01,$H8,0)</f>
        <v>dm³</v>
      </c>
      <c r="AH8" s="31"/>
    </row>
    <row r="9" spans="1:34" ht="19.5" customHeight="1" thickBot="1">
      <c r="A9" s="39">
        <v>18</v>
      </c>
      <c r="B9" s="39">
        <v>113</v>
      </c>
      <c r="C9" s="39">
        <v>16</v>
      </c>
      <c r="D9" s="39">
        <v>24</v>
      </c>
      <c r="E9" s="39">
        <v>114</v>
      </c>
      <c r="F9" s="39">
        <v>19</v>
      </c>
      <c r="G9" s="24">
        <f t="shared" si="3"/>
        <v>2</v>
      </c>
      <c r="H9" s="24">
        <f t="shared" si="10"/>
        <v>4</v>
      </c>
      <c r="I9" s="24">
        <f t="shared" si="0"/>
        <v>5</v>
      </c>
      <c r="K9" s="42">
        <f t="shared" si="11"/>
        <v>3.0665139999999997</v>
      </c>
      <c r="L9" s="43">
        <f t="shared" si="11"/>
        <v>452.868</v>
      </c>
      <c r="M9" s="43">
        <f t="shared" si="11"/>
        <v>6007</v>
      </c>
      <c r="N9" s="43">
        <f t="shared" si="11"/>
        <v>5.09298</v>
      </c>
      <c r="O9" s="43">
        <f t="shared" si="11"/>
        <v>3.004</v>
      </c>
      <c r="P9" s="43">
        <f t="shared" si="11"/>
        <v>11007</v>
      </c>
      <c r="U9" s="32">
        <f t="shared" si="4"/>
        <v>9</v>
      </c>
      <c r="V9" s="33" t="str">
        <f>VLOOKUP($U9,[0]!DB01,$G9,0)</f>
        <v>79m³ 80cm³ </v>
      </c>
      <c r="W9" s="34" t="str">
        <f t="shared" si="5"/>
        <v>·</v>
      </c>
      <c r="X9" s="34" t="str">
        <f t="shared" si="6"/>
        <v>=</v>
      </c>
      <c r="Y9" s="35">
        <f t="shared" si="1"/>
        <v>9</v>
      </c>
      <c r="Z9" s="36" t="str">
        <f>VLOOKUP($U9,[0]!DB01,$H9,0)</f>
        <v>dm³</v>
      </c>
      <c r="AB9" s="32">
        <f t="shared" si="7"/>
        <v>21</v>
      </c>
      <c r="AC9" s="33" t="str">
        <f>VLOOKUP($AB9,[0]!DB01,$G9,0)</f>
        <v>8m³ 8dm³ 200cm³ </v>
      </c>
      <c r="AD9" s="34" t="str">
        <f t="shared" si="8"/>
        <v>·</v>
      </c>
      <c r="AE9" s="34" t="str">
        <f t="shared" si="9"/>
        <v>=</v>
      </c>
      <c r="AF9" s="35">
        <f t="shared" si="2"/>
        <v>21</v>
      </c>
      <c r="AG9" s="36" t="str">
        <f>VLOOKUP($AB9,[0]!DB01,$H9,0)</f>
        <v>dm³</v>
      </c>
      <c r="AH9" s="31"/>
    </row>
    <row r="10" spans="1:34" ht="19.5" customHeight="1" thickBot="1">
      <c r="A10" s="39">
        <v>115</v>
      </c>
      <c r="B10" s="39">
        <v>8</v>
      </c>
      <c r="C10" s="39">
        <v>116</v>
      </c>
      <c r="D10" s="39">
        <v>117</v>
      </c>
      <c r="E10" s="39">
        <v>14</v>
      </c>
      <c r="F10" s="39">
        <v>118</v>
      </c>
      <c r="G10" s="24">
        <f t="shared" si="3"/>
        <v>2</v>
      </c>
      <c r="H10" s="24">
        <f t="shared" si="10"/>
        <v>4</v>
      </c>
      <c r="I10" s="24">
        <f t="shared" si="0"/>
        <v>5</v>
      </c>
      <c r="K10" s="42">
        <f t="shared" si="11"/>
        <v>5500.035</v>
      </c>
      <c r="L10" s="43">
        <f t="shared" si="11"/>
        <v>7.049</v>
      </c>
      <c r="M10" s="43">
        <f t="shared" si="11"/>
        <v>3003.5</v>
      </c>
      <c r="N10" s="43">
        <f t="shared" si="11"/>
        <v>1500</v>
      </c>
      <c r="O10" s="43">
        <f t="shared" si="11"/>
        <v>6.008004</v>
      </c>
      <c r="P10" s="43">
        <f t="shared" si="11"/>
        <v>1.533</v>
      </c>
      <c r="U10" s="32">
        <f t="shared" si="4"/>
        <v>10</v>
      </c>
      <c r="V10" s="33" t="str">
        <f>VLOOKUP($U10,[0]!DB01,$G10,0)</f>
        <v>766dm³ 15cm³ </v>
      </c>
      <c r="W10" s="34" t="str">
        <f t="shared" si="5"/>
        <v>·</v>
      </c>
      <c r="X10" s="34" t="str">
        <f t="shared" si="6"/>
        <v>=</v>
      </c>
      <c r="Y10" s="35">
        <f t="shared" si="1"/>
        <v>10</v>
      </c>
      <c r="Z10" s="36" t="str">
        <f>VLOOKUP($U10,[0]!DB01,$H10,0)</f>
        <v>cm³</v>
      </c>
      <c r="AB10" s="32">
        <f t="shared" si="7"/>
        <v>22</v>
      </c>
      <c r="AC10" s="33" t="str">
        <f>VLOOKUP($AB10,[0]!DB01,$G10,0)</f>
        <v>7m³ 18dm³ 313cm³ </v>
      </c>
      <c r="AD10" s="34" t="str">
        <f t="shared" si="8"/>
        <v>·</v>
      </c>
      <c r="AE10" s="34" t="str">
        <f t="shared" si="9"/>
        <v>=</v>
      </c>
      <c r="AF10" s="35">
        <f t="shared" si="2"/>
        <v>22</v>
      </c>
      <c r="AG10" s="36" t="str">
        <f>VLOOKUP($AB10,[0]!DB01,$H10,0)</f>
        <v>m³</v>
      </c>
      <c r="AH10" s="31"/>
    </row>
    <row r="11" spans="1:34" ht="19.5" customHeight="1" thickBot="1">
      <c r="A11" s="39">
        <v>119</v>
      </c>
      <c r="B11" s="39">
        <v>9</v>
      </c>
      <c r="C11" s="39">
        <v>21</v>
      </c>
      <c r="D11" s="39">
        <v>6</v>
      </c>
      <c r="E11" s="39">
        <v>11</v>
      </c>
      <c r="F11" s="39">
        <v>120</v>
      </c>
      <c r="G11" s="24">
        <f t="shared" si="3"/>
        <v>2</v>
      </c>
      <c r="H11" s="24">
        <f t="shared" si="10"/>
        <v>4</v>
      </c>
      <c r="I11" s="24">
        <f t="shared" si="0"/>
        <v>5</v>
      </c>
      <c r="K11" s="42">
        <f t="shared" si="11"/>
        <v>5503.5</v>
      </c>
      <c r="L11" s="43">
        <f t="shared" si="11"/>
        <v>79000.08</v>
      </c>
      <c r="M11" s="43">
        <f t="shared" si="11"/>
        <v>8008.2</v>
      </c>
      <c r="N11" s="43">
        <f t="shared" si="11"/>
        <v>8.001</v>
      </c>
      <c r="O11" s="43">
        <f t="shared" si="11"/>
        <v>19089000</v>
      </c>
      <c r="P11" s="43">
        <f t="shared" si="11"/>
        <v>432.039</v>
      </c>
      <c r="U11" s="32">
        <f t="shared" si="4"/>
        <v>11</v>
      </c>
      <c r="V11" s="33" t="str">
        <f>VLOOKUP($U11,[0]!DB01,$G11,0)</f>
        <v>19m³ 89dm³ </v>
      </c>
      <c r="W11" s="34" t="str">
        <f t="shared" si="5"/>
        <v>·</v>
      </c>
      <c r="X11" s="34" t="str">
        <f t="shared" si="6"/>
        <v>=</v>
      </c>
      <c r="Y11" s="35">
        <f t="shared" si="1"/>
        <v>11</v>
      </c>
      <c r="Z11" s="36" t="str">
        <f>VLOOKUP($U11,[0]!DB01,$H11,0)</f>
        <v>cm³</v>
      </c>
      <c r="AB11" s="32">
        <f t="shared" si="7"/>
        <v>23</v>
      </c>
      <c r="AC11" s="33" t="str">
        <f>VLOOKUP($AB11,[0]!DB01,$G11,0)</f>
        <v>9m³ 60cm³ </v>
      </c>
      <c r="AD11" s="34" t="str">
        <f t="shared" si="8"/>
        <v>·</v>
      </c>
      <c r="AE11" s="34" t="str">
        <f t="shared" si="9"/>
        <v>=</v>
      </c>
      <c r="AF11" s="35">
        <f t="shared" si="2"/>
        <v>23</v>
      </c>
      <c r="AG11" s="36" t="str">
        <f>VLOOKUP($AB11,[0]!DB01,$H11,0)</f>
        <v>dm³</v>
      </c>
      <c r="AH11" s="31"/>
    </row>
    <row r="12" spans="1:34" ht="19.5" customHeight="1" thickBot="1">
      <c r="A12" s="39">
        <v>3</v>
      </c>
      <c r="B12" s="39">
        <v>121</v>
      </c>
      <c r="C12" s="39">
        <v>122</v>
      </c>
      <c r="D12" s="39">
        <v>123</v>
      </c>
      <c r="E12" s="39">
        <v>124</v>
      </c>
      <c r="F12" s="39">
        <v>1</v>
      </c>
      <c r="G12" s="24">
        <f t="shared" si="3"/>
        <v>2</v>
      </c>
      <c r="H12" s="24">
        <f t="shared" si="10"/>
        <v>4</v>
      </c>
      <c r="I12" s="24">
        <f t="shared" si="0"/>
        <v>5</v>
      </c>
      <c r="K12" s="42">
        <f t="shared" si="11"/>
        <v>8.089</v>
      </c>
      <c r="L12" s="43">
        <f t="shared" si="11"/>
        <v>4004.1</v>
      </c>
      <c r="M12" s="43">
        <f t="shared" si="11"/>
        <v>3.509</v>
      </c>
      <c r="N12" s="43">
        <f t="shared" si="11"/>
        <v>4500.03</v>
      </c>
      <c r="O12" s="43">
        <f t="shared" si="11"/>
        <v>2.546</v>
      </c>
      <c r="P12" s="43">
        <f t="shared" si="11"/>
        <v>18.047</v>
      </c>
      <c r="U12" s="44">
        <f t="shared" si="4"/>
        <v>12</v>
      </c>
      <c r="V12" s="45" t="str">
        <f>VLOOKUP($U12,[0]!DB01,$G12,0)</f>
        <v>549dm³ 57cm³ </v>
      </c>
      <c r="W12" s="46" t="str">
        <f t="shared" si="5"/>
        <v>·</v>
      </c>
      <c r="X12" s="46" t="str">
        <f t="shared" si="6"/>
        <v>=</v>
      </c>
      <c r="Y12" s="47">
        <f t="shared" si="1"/>
        <v>12</v>
      </c>
      <c r="Z12" s="48" t="str">
        <f>VLOOKUP($U12,[0]!DB01,$H12,0)</f>
        <v>m³</v>
      </c>
      <c r="AB12" s="44">
        <f t="shared" si="7"/>
        <v>24</v>
      </c>
      <c r="AC12" s="45" t="str">
        <f>VLOOKUP($AB12,[0]!DB01,$G12,0)</f>
        <v>5dm³ 92cm³ 980mm³ </v>
      </c>
      <c r="AD12" s="46" t="str">
        <f t="shared" si="8"/>
        <v>·</v>
      </c>
      <c r="AE12" s="46" t="str">
        <f t="shared" si="9"/>
        <v>=</v>
      </c>
      <c r="AF12" s="47">
        <f t="shared" si="2"/>
        <v>24</v>
      </c>
      <c r="AG12" s="48" t="str">
        <f>VLOOKUP($AB12,[0]!DB01,$H12,0)</f>
        <v>dm³</v>
      </c>
      <c r="AH12" s="31"/>
    </row>
    <row r="13" ht="14.25" hidden="1"/>
    <row r="14" ht="14.25" hidden="1"/>
    <row r="15" ht="14.25" hidden="1"/>
    <row r="16" ht="14.25" hidden="1"/>
    <row r="17" ht="14.25" hidden="1"/>
    <row r="18" ht="14.25" hidden="1"/>
    <row r="19" ht="14.25" hidden="1"/>
    <row r="20" ht="30" customHeight="1" thickBot="1"/>
    <row r="21" spans="1:34" ht="19.5" customHeight="1">
      <c r="A21" s="23"/>
      <c r="B21" s="23"/>
      <c r="C21" s="23"/>
      <c r="D21" s="23"/>
      <c r="E21" s="23"/>
      <c r="F21" s="23"/>
      <c r="G21" s="24">
        <f aca="true" t="shared" si="12" ref="G21:I30">G1</f>
        <v>2</v>
      </c>
      <c r="H21" s="24">
        <f t="shared" si="12"/>
        <v>4</v>
      </c>
      <c r="I21" s="24">
        <f t="shared" si="12"/>
        <v>5</v>
      </c>
      <c r="K21" s="118" t="str">
        <f>K1</f>
        <v>Raummaße</v>
      </c>
      <c r="L21" s="119"/>
      <c r="M21" s="119"/>
      <c r="N21" s="119"/>
      <c r="O21" s="119"/>
      <c r="P21" s="122">
        <f>P1+1</f>
        <v>2</v>
      </c>
      <c r="U21" s="26">
        <f>U20+1</f>
        <v>1</v>
      </c>
      <c r="V21" s="27" t="str">
        <f>VLOOKUP($U21,[0]!DB02,$G21,0)</f>
        <v>44m³ 5dm³ </v>
      </c>
      <c r="W21" s="28">
        <f>W20</f>
        <v>0</v>
      </c>
      <c r="X21" s="28" t="s">
        <v>10</v>
      </c>
      <c r="Y21" s="29">
        <f aca="true" t="shared" si="13" ref="Y21:Y32">VLOOKUP($U21,DB02,$I21,0)</f>
        <v>1</v>
      </c>
      <c r="Z21" s="30" t="str">
        <f>VLOOKUP($U21,[0]!DB02,$H21,0)</f>
        <v>m³</v>
      </c>
      <c r="AB21" s="26">
        <f>U32+1</f>
        <v>13</v>
      </c>
      <c r="AC21" s="27" t="str">
        <f>VLOOKUP($AB21,[0]!DB02,$G21,0)</f>
        <v>64cm³ 724mm³ </v>
      </c>
      <c r="AD21" s="28" t="s">
        <v>9</v>
      </c>
      <c r="AE21" s="28" t="s">
        <v>10</v>
      </c>
      <c r="AF21" s="29">
        <f aca="true" t="shared" si="14" ref="AF21:AF32">VLOOKUP($AB21,DB02,$I21,0)</f>
        <v>13</v>
      </c>
      <c r="AG21" s="30" t="str">
        <f>VLOOKUP($AB21,[0]!DB02,$H21,0)</f>
        <v>cm³</v>
      </c>
      <c r="AH21" s="31"/>
    </row>
    <row r="22" spans="1:34" ht="19.5" customHeight="1">
      <c r="A22" s="23"/>
      <c r="B22" s="23"/>
      <c r="C22" s="23"/>
      <c r="D22" s="23"/>
      <c r="E22" s="23"/>
      <c r="F22" s="23"/>
      <c r="G22" s="24">
        <f t="shared" si="12"/>
        <v>2</v>
      </c>
      <c r="H22" s="24">
        <f t="shared" si="12"/>
        <v>4</v>
      </c>
      <c r="I22" s="24">
        <f t="shared" si="12"/>
        <v>5</v>
      </c>
      <c r="K22" s="120"/>
      <c r="L22" s="121"/>
      <c r="M22" s="121"/>
      <c r="N22" s="121"/>
      <c r="O22" s="121"/>
      <c r="P22" s="123">
        <f>P2+1</f>
        <v>1</v>
      </c>
      <c r="U22" s="32">
        <f>U21+1</f>
        <v>2</v>
      </c>
      <c r="V22" s="33" t="str">
        <f>VLOOKUP($U22,[0]!DB02,$G22,0)</f>
        <v>28m³ 51dm³ </v>
      </c>
      <c r="W22" s="34">
        <f>W21</f>
        <v>0</v>
      </c>
      <c r="X22" s="34" t="str">
        <f>X21</f>
        <v>=</v>
      </c>
      <c r="Y22" s="35">
        <f t="shared" si="13"/>
        <v>2</v>
      </c>
      <c r="Z22" s="36" t="str">
        <f>VLOOKUP($U22,[0]!DB02,$H22,0)</f>
        <v>m³</v>
      </c>
      <c r="AB22" s="32">
        <f aca="true" t="shared" si="15" ref="AB22:AB32">AB21+1</f>
        <v>14</v>
      </c>
      <c r="AC22" s="33" t="str">
        <f>VLOOKUP($AB22,[0]!DB02,$G22,0)</f>
        <v>5m³ 6dm³ 267cm³ </v>
      </c>
      <c r="AD22" s="34" t="str">
        <f aca="true" t="shared" si="16" ref="AD22:AD32">AD21</f>
        <v>·</v>
      </c>
      <c r="AE22" s="34" t="str">
        <f aca="true" t="shared" si="17" ref="AE22:AE32">AE21</f>
        <v>=</v>
      </c>
      <c r="AF22" s="35">
        <f t="shared" si="14"/>
        <v>14</v>
      </c>
      <c r="AG22" s="36" t="str">
        <f>VLOOKUP($AB22,[0]!DB02,$H22,0)</f>
        <v>cm³</v>
      </c>
      <c r="AH22" s="31"/>
    </row>
    <row r="23" spans="1:34" ht="19.5" customHeight="1" thickBot="1">
      <c r="A23" s="37">
        <v>4</v>
      </c>
      <c r="B23" s="37">
        <f>A23</f>
        <v>4</v>
      </c>
      <c r="C23" s="37">
        <f>B23</f>
        <v>4</v>
      </c>
      <c r="D23" s="37">
        <f>C23</f>
        <v>4</v>
      </c>
      <c r="E23" s="37">
        <f>D23</f>
        <v>4</v>
      </c>
      <c r="F23" s="37">
        <f>E23</f>
        <v>4</v>
      </c>
      <c r="G23" s="24">
        <f t="shared" si="12"/>
        <v>2</v>
      </c>
      <c r="H23" s="24">
        <f t="shared" si="12"/>
        <v>4</v>
      </c>
      <c r="I23" s="24">
        <f t="shared" si="12"/>
        <v>5</v>
      </c>
      <c r="K23" s="128" t="s">
        <v>11</v>
      </c>
      <c r="L23" s="126"/>
      <c r="M23" s="126"/>
      <c r="N23" s="126"/>
      <c r="O23" s="126"/>
      <c r="P23" s="124">
        <f>P3+1</f>
        <v>1</v>
      </c>
      <c r="U23" s="32">
        <f>U22+1</f>
        <v>3</v>
      </c>
      <c r="V23" s="33" t="str">
        <f>VLOOKUP($U23,[0]!DB02,$G23,0)</f>
        <v>4dm³ 307cm³ </v>
      </c>
      <c r="W23" s="34">
        <f>W22</f>
        <v>0</v>
      </c>
      <c r="X23" s="34" t="str">
        <f>X22</f>
        <v>=</v>
      </c>
      <c r="Y23" s="35">
        <f t="shared" si="13"/>
        <v>3</v>
      </c>
      <c r="Z23" s="36" t="str">
        <f>VLOOKUP($U23,[0]!DB02,$H23,0)</f>
        <v>dm³</v>
      </c>
      <c r="AB23" s="32">
        <f t="shared" si="15"/>
        <v>15</v>
      </c>
      <c r="AC23" s="33" t="str">
        <f>VLOOKUP($AB23,[0]!DB02,$G23,0)</f>
        <v>39m³ 147cm³ </v>
      </c>
      <c r="AD23" s="34" t="str">
        <f t="shared" si="16"/>
        <v>·</v>
      </c>
      <c r="AE23" s="34" t="str">
        <f t="shared" si="17"/>
        <v>=</v>
      </c>
      <c r="AF23" s="35">
        <f t="shared" si="14"/>
        <v>15</v>
      </c>
      <c r="AG23" s="36" t="str">
        <f>VLOOKUP($AB23,[0]!DB02,$H23,0)</f>
        <v>m³</v>
      </c>
      <c r="AH23" s="31"/>
    </row>
    <row r="24" spans="1:34" ht="19.5" customHeight="1" thickBot="1">
      <c r="A24" s="111">
        <f>P21</f>
        <v>2</v>
      </c>
      <c r="B24" s="111"/>
      <c r="C24" s="111"/>
      <c r="D24" s="111"/>
      <c r="E24" s="111"/>
      <c r="F24" s="111"/>
      <c r="G24" s="24">
        <f t="shared" si="12"/>
        <v>2</v>
      </c>
      <c r="H24" s="24">
        <f t="shared" si="12"/>
        <v>4</v>
      </c>
      <c r="I24" s="24">
        <f t="shared" si="12"/>
        <v>5</v>
      </c>
      <c r="K24" s="129"/>
      <c r="L24" s="129"/>
      <c r="M24" s="129"/>
      <c r="N24" s="129"/>
      <c r="O24" s="129"/>
      <c r="P24" s="129"/>
      <c r="U24" s="32">
        <f>U23+1</f>
        <v>4</v>
      </c>
      <c r="V24" s="33" t="str">
        <f>VLOOKUP($U24,[0]!DB02,$G24,0)</f>
        <v>561dm³ 18cm³ </v>
      </c>
      <c r="W24" s="34">
        <f>W23</f>
        <v>0</v>
      </c>
      <c r="X24" s="34" t="str">
        <f>X23</f>
        <v>=</v>
      </c>
      <c r="Y24" s="35">
        <f t="shared" si="13"/>
        <v>4</v>
      </c>
      <c r="Z24" s="36" t="str">
        <f>VLOOKUP($U24,[0]!DB02,$H24,0)</f>
        <v>dm³</v>
      </c>
      <c r="AB24" s="32">
        <f t="shared" si="15"/>
        <v>16</v>
      </c>
      <c r="AC24" s="33" t="str">
        <f>VLOOKUP($AB24,[0]!DB02,$G24,0)</f>
        <v>7m³ 4dm³ </v>
      </c>
      <c r="AD24" s="34" t="str">
        <f t="shared" si="16"/>
        <v>·</v>
      </c>
      <c r="AE24" s="34" t="str">
        <f t="shared" si="17"/>
        <v>=</v>
      </c>
      <c r="AF24" s="35">
        <f t="shared" si="14"/>
        <v>16</v>
      </c>
      <c r="AG24" s="36" t="str">
        <f>VLOOKUP($AB24,[0]!DB02,$H24,0)</f>
        <v>dm³</v>
      </c>
      <c r="AH24" s="31"/>
    </row>
    <row r="25" spans="1:34" ht="19.5" customHeight="1" thickBot="1">
      <c r="A25" s="39">
        <v>101</v>
      </c>
      <c r="B25" s="39">
        <v>23</v>
      </c>
      <c r="C25" s="39">
        <v>102</v>
      </c>
      <c r="D25" s="39">
        <v>103</v>
      </c>
      <c r="E25" s="39">
        <v>24</v>
      </c>
      <c r="F25" s="39">
        <v>104</v>
      </c>
      <c r="G25" s="24">
        <f t="shared" si="12"/>
        <v>2</v>
      </c>
      <c r="H25" s="24">
        <f t="shared" si="12"/>
        <v>4</v>
      </c>
      <c r="I25" s="24">
        <f t="shared" si="12"/>
        <v>5</v>
      </c>
      <c r="K25" s="40">
        <f aca="true" t="shared" si="18" ref="K25:P32">VLOOKUP(A25,DB02,A$3,0)</f>
        <v>22.002</v>
      </c>
      <c r="L25" s="41">
        <f t="shared" si="18"/>
        <v>92000.786</v>
      </c>
      <c r="M25" s="41">
        <f t="shared" si="18"/>
        <v>14.025</v>
      </c>
      <c r="N25" s="41">
        <f t="shared" si="18"/>
        <v>2.153</v>
      </c>
      <c r="O25" s="41">
        <f t="shared" si="18"/>
        <v>6001711</v>
      </c>
      <c r="P25" s="41">
        <f t="shared" si="18"/>
        <v>280.509</v>
      </c>
      <c r="U25" s="32">
        <f>U24+1</f>
        <v>5</v>
      </c>
      <c r="V25" s="33" t="str">
        <f>VLOOKUP($U25,[0]!DB02,$G25,0)</f>
        <v>62m³ 61dm³ </v>
      </c>
      <c r="W25" s="34">
        <f>W24</f>
        <v>0</v>
      </c>
      <c r="X25" s="34" t="str">
        <f>X24</f>
        <v>=</v>
      </c>
      <c r="Y25" s="35">
        <f t="shared" si="13"/>
        <v>5</v>
      </c>
      <c r="Z25" s="36" t="str">
        <f>VLOOKUP($U25,[0]!DB02,$H25,0)</f>
        <v>dm³</v>
      </c>
      <c r="AB25" s="32">
        <f t="shared" si="15"/>
        <v>17</v>
      </c>
      <c r="AC25" s="33" t="str">
        <f>VLOOKUP($AB25,[0]!DB02,$G25,0)</f>
        <v>5dm³ 433cm³ </v>
      </c>
      <c r="AD25" s="34" t="str">
        <f t="shared" si="16"/>
        <v>·</v>
      </c>
      <c r="AE25" s="34" t="str">
        <f t="shared" si="17"/>
        <v>=</v>
      </c>
      <c r="AF25" s="35">
        <f t="shared" si="14"/>
        <v>17</v>
      </c>
      <c r="AG25" s="36" t="str">
        <f>VLOOKUP($AB25,[0]!DB02,$H25,0)</f>
        <v>mm³</v>
      </c>
      <c r="AH25" s="31"/>
    </row>
    <row r="26" spans="1:34" ht="19.5" customHeight="1" thickBot="1">
      <c r="A26" s="39">
        <v>1</v>
      </c>
      <c r="B26" s="39">
        <v>105</v>
      </c>
      <c r="C26" s="39">
        <v>5</v>
      </c>
      <c r="D26" s="39">
        <v>6</v>
      </c>
      <c r="E26" s="39">
        <v>106</v>
      </c>
      <c r="F26" s="39">
        <v>3</v>
      </c>
      <c r="G26" s="24">
        <f t="shared" si="12"/>
        <v>2</v>
      </c>
      <c r="H26" s="24">
        <f t="shared" si="12"/>
        <v>4</v>
      </c>
      <c r="I26" s="24">
        <f t="shared" si="12"/>
        <v>5</v>
      </c>
      <c r="K26" s="42">
        <f t="shared" si="18"/>
        <v>44.005</v>
      </c>
      <c r="L26" s="43">
        <f t="shared" si="18"/>
        <v>31030.5</v>
      </c>
      <c r="M26" s="43">
        <f t="shared" si="18"/>
        <v>62061</v>
      </c>
      <c r="N26" s="43">
        <f t="shared" si="18"/>
        <v>95055</v>
      </c>
      <c r="O26" s="43">
        <f t="shared" si="18"/>
        <v>47527.5</v>
      </c>
      <c r="P26" s="43">
        <f t="shared" si="18"/>
        <v>4.307</v>
      </c>
      <c r="U26" s="32">
        <f aca="true" t="shared" si="19" ref="U26:U32">U25+1</f>
        <v>6</v>
      </c>
      <c r="V26" s="33" t="str">
        <f>VLOOKUP($U26,[0]!DB02,$G26,0)</f>
        <v>95m³ 55dm³ </v>
      </c>
      <c r="W26" s="34">
        <f aca="true" t="shared" si="20" ref="W26:W32">W25</f>
        <v>0</v>
      </c>
      <c r="X26" s="34" t="str">
        <f aca="true" t="shared" si="21" ref="X26:X32">X25</f>
        <v>=</v>
      </c>
      <c r="Y26" s="35">
        <f t="shared" si="13"/>
        <v>6</v>
      </c>
      <c r="Z26" s="36" t="str">
        <f>VLOOKUP($U26,[0]!DB02,$H26,0)</f>
        <v>dm³</v>
      </c>
      <c r="AB26" s="32">
        <f t="shared" si="15"/>
        <v>18</v>
      </c>
      <c r="AC26" s="33" t="str">
        <f>VLOOKUP($AB26,[0]!DB02,$G26,0)</f>
        <v>7cm³ 664mm³ </v>
      </c>
      <c r="AD26" s="34" t="str">
        <f t="shared" si="16"/>
        <v>·</v>
      </c>
      <c r="AE26" s="34" t="str">
        <f t="shared" si="17"/>
        <v>=</v>
      </c>
      <c r="AF26" s="35">
        <f t="shared" si="14"/>
        <v>18</v>
      </c>
      <c r="AG26" s="36" t="str">
        <f>VLOOKUP($AB26,[0]!DB02,$H26,0)</f>
        <v>dm³</v>
      </c>
      <c r="AH26" s="31"/>
    </row>
    <row r="27" spans="1:34" ht="19.5" customHeight="1" thickBot="1">
      <c r="A27" s="39">
        <v>107</v>
      </c>
      <c r="B27" s="39">
        <v>9</v>
      </c>
      <c r="C27" s="39">
        <v>10</v>
      </c>
      <c r="D27" s="39">
        <v>11</v>
      </c>
      <c r="E27" s="39">
        <v>12</v>
      </c>
      <c r="F27" s="39">
        <v>108</v>
      </c>
      <c r="G27" s="24">
        <f t="shared" si="12"/>
        <v>2</v>
      </c>
      <c r="H27" s="24">
        <f t="shared" si="12"/>
        <v>4</v>
      </c>
      <c r="I27" s="24">
        <f t="shared" si="12"/>
        <v>5</v>
      </c>
      <c r="K27" s="42">
        <f t="shared" si="18"/>
        <v>20.881</v>
      </c>
      <c r="L27" s="43">
        <f t="shared" si="18"/>
        <v>32000.002</v>
      </c>
      <c r="M27" s="43">
        <f t="shared" si="18"/>
        <v>115.771</v>
      </c>
      <c r="N27" s="43">
        <f t="shared" si="18"/>
        <v>83081000</v>
      </c>
      <c r="O27" s="43">
        <f t="shared" si="18"/>
        <v>0.07856199999999999</v>
      </c>
      <c r="P27" s="43">
        <f t="shared" si="18"/>
        <v>233.039</v>
      </c>
      <c r="U27" s="32">
        <f t="shared" si="19"/>
        <v>7</v>
      </c>
      <c r="V27" s="33" t="str">
        <f>VLOOKUP($U27,[0]!DB02,$G27,0)</f>
        <v>41cm³ 763mm³ </v>
      </c>
      <c r="W27" s="34">
        <f t="shared" si="20"/>
        <v>0</v>
      </c>
      <c r="X27" s="34" t="str">
        <f t="shared" si="21"/>
        <v>=</v>
      </c>
      <c r="Y27" s="35">
        <f t="shared" si="13"/>
        <v>7</v>
      </c>
      <c r="Z27" s="36" t="str">
        <f>VLOOKUP($U27,[0]!DB02,$H27,0)</f>
        <v>cm³</v>
      </c>
      <c r="AB27" s="32">
        <f t="shared" si="15"/>
        <v>19</v>
      </c>
      <c r="AC27" s="33" t="str">
        <f>VLOOKUP($AB27,[0]!DB02,$G27,0)</f>
        <v>23m³ 761dm³ </v>
      </c>
      <c r="AD27" s="34" t="str">
        <f t="shared" si="16"/>
        <v>·</v>
      </c>
      <c r="AE27" s="34" t="str">
        <f t="shared" si="17"/>
        <v>=</v>
      </c>
      <c r="AF27" s="35">
        <f t="shared" si="14"/>
        <v>19</v>
      </c>
      <c r="AG27" s="36" t="str">
        <f>VLOOKUP($AB27,[0]!DB02,$H27,0)</f>
        <v>dm³</v>
      </c>
      <c r="AH27" s="31"/>
    </row>
    <row r="28" spans="1:34" ht="19.5" customHeight="1" thickBot="1">
      <c r="A28" s="39">
        <v>21</v>
      </c>
      <c r="B28" s="39">
        <v>109</v>
      </c>
      <c r="C28" s="39">
        <v>110</v>
      </c>
      <c r="D28" s="39">
        <v>111</v>
      </c>
      <c r="E28" s="39">
        <v>112</v>
      </c>
      <c r="F28" s="39">
        <v>19</v>
      </c>
      <c r="G28" s="24">
        <f t="shared" si="12"/>
        <v>2</v>
      </c>
      <c r="H28" s="24">
        <f t="shared" si="12"/>
        <v>4</v>
      </c>
      <c r="I28" s="24">
        <f t="shared" si="12"/>
        <v>5</v>
      </c>
      <c r="K28" s="42">
        <f t="shared" si="18"/>
        <v>5.062717</v>
      </c>
      <c r="L28" s="43">
        <f t="shared" si="18"/>
        <v>16000.001</v>
      </c>
      <c r="M28" s="43">
        <f t="shared" si="18"/>
        <v>57.885</v>
      </c>
      <c r="N28" s="43">
        <f t="shared" si="18"/>
        <v>41540500</v>
      </c>
      <c r="O28" s="43">
        <f t="shared" si="18"/>
        <v>0.039</v>
      </c>
      <c r="P28" s="43">
        <f t="shared" si="18"/>
        <v>23761</v>
      </c>
      <c r="U28" s="32">
        <f t="shared" si="19"/>
        <v>8</v>
      </c>
      <c r="V28" s="33" t="str">
        <f>VLOOKUP($U28,[0]!DB02,$G28,0)</f>
        <v>466dm³ 78cm³ </v>
      </c>
      <c r="W28" s="34">
        <f t="shared" si="20"/>
        <v>0</v>
      </c>
      <c r="X28" s="34" t="str">
        <f t="shared" si="21"/>
        <v>=</v>
      </c>
      <c r="Y28" s="35">
        <f t="shared" si="13"/>
        <v>8</v>
      </c>
      <c r="Z28" s="36" t="str">
        <f>VLOOKUP($U28,[0]!DB02,$H28,0)</f>
        <v>dm³</v>
      </c>
      <c r="AB28" s="32">
        <f t="shared" si="15"/>
        <v>20</v>
      </c>
      <c r="AC28" s="33" t="str">
        <f>VLOOKUP($AB28,[0]!DB02,$G28,0)</f>
        <v>854dm³ 2cm³ </v>
      </c>
      <c r="AD28" s="34" t="str">
        <f t="shared" si="16"/>
        <v>·</v>
      </c>
      <c r="AE28" s="34" t="str">
        <f t="shared" si="17"/>
        <v>=</v>
      </c>
      <c r="AF28" s="35">
        <f t="shared" si="14"/>
        <v>20</v>
      </c>
      <c r="AG28" s="36" t="str">
        <f>VLOOKUP($AB28,[0]!DB02,$H28,0)</f>
        <v>dm³</v>
      </c>
      <c r="AH28" s="31"/>
    </row>
    <row r="29" spans="1:34" ht="19.5" customHeight="1" thickBot="1">
      <c r="A29" s="39">
        <v>113</v>
      </c>
      <c r="B29" s="39">
        <v>17</v>
      </c>
      <c r="C29" s="39">
        <v>114</v>
      </c>
      <c r="D29" s="39">
        <v>115</v>
      </c>
      <c r="E29" s="39">
        <v>18</v>
      </c>
      <c r="F29" s="39">
        <v>116</v>
      </c>
      <c r="G29" s="24">
        <f t="shared" si="12"/>
        <v>2</v>
      </c>
      <c r="H29" s="24">
        <f t="shared" si="12"/>
        <v>4</v>
      </c>
      <c r="I29" s="24">
        <f t="shared" si="12"/>
        <v>5</v>
      </c>
      <c r="K29" s="42">
        <f t="shared" si="18"/>
        <v>32.362</v>
      </c>
      <c r="L29" s="43">
        <f t="shared" si="18"/>
        <v>5433000</v>
      </c>
      <c r="M29" s="43">
        <f t="shared" si="18"/>
        <v>2503133.5</v>
      </c>
      <c r="N29" s="43">
        <f t="shared" si="18"/>
        <v>19.5</v>
      </c>
      <c r="O29" s="43">
        <f t="shared" si="18"/>
        <v>0.007664</v>
      </c>
      <c r="P29" s="43">
        <f t="shared" si="18"/>
        <v>3502</v>
      </c>
      <c r="U29" s="32">
        <f t="shared" si="19"/>
        <v>9</v>
      </c>
      <c r="V29" s="33" t="str">
        <f>VLOOKUP($U29,[0]!DB02,$G29,0)</f>
        <v>32m³ 2cm³ </v>
      </c>
      <c r="W29" s="34">
        <f t="shared" si="20"/>
        <v>0</v>
      </c>
      <c r="X29" s="34" t="str">
        <f t="shared" si="21"/>
        <v>=</v>
      </c>
      <c r="Y29" s="35">
        <f t="shared" si="13"/>
        <v>9</v>
      </c>
      <c r="Z29" s="36" t="str">
        <f>VLOOKUP($U29,[0]!DB02,$H29,0)</f>
        <v>dm³</v>
      </c>
      <c r="AB29" s="32">
        <f t="shared" si="15"/>
        <v>21</v>
      </c>
      <c r="AC29" s="33" t="str">
        <f>VLOOKUP($AB29,[0]!DB02,$G29,0)</f>
        <v>5m³ 62dm³ 717cm³ </v>
      </c>
      <c r="AD29" s="34" t="str">
        <f t="shared" si="16"/>
        <v>·</v>
      </c>
      <c r="AE29" s="34" t="str">
        <f t="shared" si="17"/>
        <v>=</v>
      </c>
      <c r="AF29" s="35">
        <f t="shared" si="14"/>
        <v>21</v>
      </c>
      <c r="AG29" s="36" t="str">
        <f>VLOOKUP($AB29,[0]!DB02,$H29,0)</f>
        <v>m³</v>
      </c>
      <c r="AH29" s="31"/>
    </row>
    <row r="30" spans="1:34" ht="19.5" customHeight="1" thickBot="1">
      <c r="A30" s="39">
        <v>22</v>
      </c>
      <c r="B30" s="39">
        <v>117</v>
      </c>
      <c r="C30" s="39">
        <v>118</v>
      </c>
      <c r="D30" s="39">
        <v>119</v>
      </c>
      <c r="E30" s="39">
        <v>120</v>
      </c>
      <c r="F30" s="39">
        <v>20</v>
      </c>
      <c r="G30" s="24">
        <f t="shared" si="12"/>
        <v>2</v>
      </c>
      <c r="H30" s="24">
        <f t="shared" si="12"/>
        <v>4</v>
      </c>
      <c r="I30" s="24">
        <f t="shared" si="12"/>
        <v>5</v>
      </c>
      <c r="K30" s="42">
        <f t="shared" si="18"/>
        <v>357007</v>
      </c>
      <c r="L30" s="43">
        <f t="shared" si="18"/>
        <v>2716500</v>
      </c>
      <c r="M30" s="43">
        <f t="shared" si="18"/>
        <v>0.003</v>
      </c>
      <c r="N30" s="43">
        <f t="shared" si="18"/>
        <v>11880.5</v>
      </c>
      <c r="O30" s="43">
        <f t="shared" si="18"/>
        <v>427.001</v>
      </c>
      <c r="P30" s="43">
        <f t="shared" si="18"/>
        <v>854.002</v>
      </c>
      <c r="U30" s="32">
        <f t="shared" si="19"/>
        <v>10</v>
      </c>
      <c r="V30" s="33" t="str">
        <f>VLOOKUP($U30,[0]!DB02,$G30,0)</f>
        <v>115dm³ 771cm³ </v>
      </c>
      <c r="W30" s="34">
        <f t="shared" si="20"/>
        <v>0</v>
      </c>
      <c r="X30" s="34" t="str">
        <f t="shared" si="21"/>
        <v>=</v>
      </c>
      <c r="Y30" s="35">
        <f t="shared" si="13"/>
        <v>10</v>
      </c>
      <c r="Z30" s="36" t="str">
        <f>VLOOKUP($U30,[0]!DB02,$H30,0)</f>
        <v>dm³</v>
      </c>
      <c r="AB30" s="32">
        <f t="shared" si="15"/>
        <v>22</v>
      </c>
      <c r="AC30" s="33" t="str">
        <f>VLOOKUP($AB30,[0]!DB02,$G30,0)</f>
        <v>357dm³ 7cm³ </v>
      </c>
      <c r="AD30" s="34" t="str">
        <f t="shared" si="16"/>
        <v>·</v>
      </c>
      <c r="AE30" s="34" t="str">
        <f t="shared" si="17"/>
        <v>=</v>
      </c>
      <c r="AF30" s="35">
        <f t="shared" si="14"/>
        <v>22</v>
      </c>
      <c r="AG30" s="36" t="str">
        <f>VLOOKUP($AB30,[0]!DB02,$H30,0)</f>
        <v>cm³</v>
      </c>
      <c r="AH30" s="31"/>
    </row>
    <row r="31" spans="1:34" ht="19.5" customHeight="1" thickBot="1">
      <c r="A31" s="39">
        <v>121</v>
      </c>
      <c r="B31" s="39">
        <v>16</v>
      </c>
      <c r="C31" s="39">
        <v>15</v>
      </c>
      <c r="D31" s="39">
        <v>14</v>
      </c>
      <c r="E31" s="39">
        <v>13</v>
      </c>
      <c r="F31" s="39">
        <v>122</v>
      </c>
      <c r="G31" s="24">
        <f aca="true" t="shared" si="22" ref="G31:I32">G11</f>
        <v>2</v>
      </c>
      <c r="H31" s="24">
        <f t="shared" si="22"/>
        <v>4</v>
      </c>
      <c r="I31" s="24">
        <f t="shared" si="22"/>
        <v>5</v>
      </c>
      <c r="K31" s="42">
        <f t="shared" si="18"/>
        <v>2.531</v>
      </c>
      <c r="L31" s="43">
        <f t="shared" si="18"/>
        <v>7004</v>
      </c>
      <c r="M31" s="43">
        <f t="shared" si="18"/>
        <v>39.000147</v>
      </c>
      <c r="N31" s="43">
        <f t="shared" si="18"/>
        <v>5006267</v>
      </c>
      <c r="O31" s="43">
        <f t="shared" si="18"/>
        <v>64.724</v>
      </c>
      <c r="P31" s="43">
        <f t="shared" si="18"/>
        <v>178503.5</v>
      </c>
      <c r="U31" s="32">
        <f t="shared" si="19"/>
        <v>11</v>
      </c>
      <c r="V31" s="33" t="str">
        <f>VLOOKUP($U31,[0]!DB02,$G31,0)</f>
        <v>83m³ 81dm³ </v>
      </c>
      <c r="W31" s="34">
        <f t="shared" si="20"/>
        <v>0</v>
      </c>
      <c r="X31" s="34" t="str">
        <f t="shared" si="21"/>
        <v>=</v>
      </c>
      <c r="Y31" s="35">
        <f t="shared" si="13"/>
        <v>11</v>
      </c>
      <c r="Z31" s="36" t="str">
        <f>VLOOKUP($U31,[0]!DB02,$H31,0)</f>
        <v>cm³</v>
      </c>
      <c r="AB31" s="32">
        <f t="shared" si="15"/>
        <v>23</v>
      </c>
      <c r="AC31" s="33" t="str">
        <f>VLOOKUP($AB31,[0]!DB02,$G31,0)</f>
        <v>92m³ 786cm³ </v>
      </c>
      <c r="AD31" s="34" t="str">
        <f t="shared" si="16"/>
        <v>·</v>
      </c>
      <c r="AE31" s="34" t="str">
        <f t="shared" si="17"/>
        <v>=</v>
      </c>
      <c r="AF31" s="35">
        <f t="shared" si="14"/>
        <v>23</v>
      </c>
      <c r="AG31" s="36" t="str">
        <f>VLOOKUP($AB31,[0]!DB02,$H31,0)</f>
        <v>dm³</v>
      </c>
      <c r="AH31" s="31"/>
    </row>
    <row r="32" spans="1:34" ht="19.5" customHeight="1" thickBot="1">
      <c r="A32" s="39">
        <v>2</v>
      </c>
      <c r="B32" s="39">
        <v>123</v>
      </c>
      <c r="C32" s="39">
        <v>7</v>
      </c>
      <c r="D32" s="39">
        <v>8</v>
      </c>
      <c r="E32" s="39">
        <v>124</v>
      </c>
      <c r="F32" s="39">
        <v>4</v>
      </c>
      <c r="G32" s="24">
        <f t="shared" si="22"/>
        <v>2</v>
      </c>
      <c r="H32" s="24">
        <f t="shared" si="22"/>
        <v>4</v>
      </c>
      <c r="I32" s="24">
        <f t="shared" si="22"/>
        <v>5</v>
      </c>
      <c r="K32" s="42">
        <f t="shared" si="18"/>
        <v>28.051</v>
      </c>
      <c r="L32" s="43">
        <f t="shared" si="18"/>
        <v>46000.393</v>
      </c>
      <c r="M32" s="43">
        <f t="shared" si="18"/>
        <v>41.763</v>
      </c>
      <c r="N32" s="43">
        <f t="shared" si="18"/>
        <v>466.078</v>
      </c>
      <c r="O32" s="43">
        <f t="shared" si="18"/>
        <v>3000855.5</v>
      </c>
      <c r="P32" s="43">
        <f t="shared" si="18"/>
        <v>561.018</v>
      </c>
      <c r="U32" s="44">
        <f t="shared" si="19"/>
        <v>12</v>
      </c>
      <c r="V32" s="45" t="str">
        <f>VLOOKUP($U32,[0]!DB02,$G32,0)</f>
        <v>78dm³ 562cm³ </v>
      </c>
      <c r="W32" s="46">
        <f t="shared" si="20"/>
        <v>0</v>
      </c>
      <c r="X32" s="46" t="str">
        <f t="shared" si="21"/>
        <v>=</v>
      </c>
      <c r="Y32" s="47">
        <f t="shared" si="13"/>
        <v>12</v>
      </c>
      <c r="Z32" s="48" t="str">
        <f>VLOOKUP($U32,[0]!DB02,$H32,0)</f>
        <v>m³</v>
      </c>
      <c r="AB32" s="44">
        <f t="shared" si="15"/>
        <v>24</v>
      </c>
      <c r="AC32" s="45" t="str">
        <f>VLOOKUP($AB32,[0]!DB02,$G32,0)</f>
        <v>6dm³ 1cm³ 711mm³ </v>
      </c>
      <c r="AD32" s="46" t="str">
        <f t="shared" si="16"/>
        <v>·</v>
      </c>
      <c r="AE32" s="46" t="str">
        <f t="shared" si="17"/>
        <v>=</v>
      </c>
      <c r="AF32" s="47">
        <f t="shared" si="14"/>
        <v>24</v>
      </c>
      <c r="AG32" s="48" t="str">
        <f>VLOOKUP($AB32,[0]!DB02,$H32,0)</f>
        <v>mm³</v>
      </c>
      <c r="AH32" s="31"/>
    </row>
    <row r="33" ht="14.25" customHeight="1" hidden="1"/>
    <row r="34" ht="14.25" customHeight="1" hidden="1"/>
    <row r="35" ht="14.25" customHeight="1" hidden="1"/>
    <row r="36" ht="14.25" customHeight="1" hidden="1"/>
    <row r="37" ht="14.25" customHeight="1" hidden="1"/>
    <row r="38" ht="14.25" customHeight="1" hidden="1"/>
    <row r="39" ht="14.25" customHeight="1" hidden="1"/>
    <row r="40" ht="30" customHeight="1" thickBot="1"/>
    <row r="41" spans="1:34" ht="19.5" customHeight="1">
      <c r="A41" s="23"/>
      <c r="B41" s="23"/>
      <c r="C41" s="23"/>
      <c r="D41" s="23"/>
      <c r="E41" s="23"/>
      <c r="F41" s="23"/>
      <c r="G41" s="24">
        <f aca="true" t="shared" si="23" ref="G41:I52">G21</f>
        <v>2</v>
      </c>
      <c r="H41" s="24">
        <f t="shared" si="23"/>
        <v>4</v>
      </c>
      <c r="I41" s="24">
        <f t="shared" si="23"/>
        <v>5</v>
      </c>
      <c r="K41" s="118" t="str">
        <f>K21</f>
        <v>Raummaße</v>
      </c>
      <c r="L41" s="119"/>
      <c r="M41" s="119"/>
      <c r="N41" s="119"/>
      <c r="O41" s="119"/>
      <c r="P41" s="122">
        <f>P21+1</f>
        <v>3</v>
      </c>
      <c r="U41" s="26">
        <v>1</v>
      </c>
      <c r="V41" s="27" t="str">
        <f>VLOOKUP($U41,[0]!DB03,$G41,0)</f>
        <v>59m³ 5dm³ </v>
      </c>
      <c r="W41" s="28" t="s">
        <v>9</v>
      </c>
      <c r="X41" s="28" t="s">
        <v>10</v>
      </c>
      <c r="Y41" s="29">
        <f aca="true" t="shared" si="24" ref="Y41:Y52">VLOOKUP($U41,DB03,$I41,0)</f>
        <v>1</v>
      </c>
      <c r="Z41" s="30" t="str">
        <f>VLOOKUP($U41,[0]!DB03,$H41,0)</f>
        <v>dm³</v>
      </c>
      <c r="AB41" s="26">
        <f>U52+1</f>
        <v>13</v>
      </c>
      <c r="AC41" s="27" t="str">
        <f>VLOOKUP($AB41,[0]!DB03,$G41,0)</f>
        <v>3cm³ 772mm³ </v>
      </c>
      <c r="AD41" s="28" t="s">
        <v>9</v>
      </c>
      <c r="AE41" s="28" t="s">
        <v>10</v>
      </c>
      <c r="AF41" s="29">
        <f aca="true" t="shared" si="25" ref="AF41:AF52">VLOOKUP($AB41,DB03,$I41,0)</f>
        <v>13</v>
      </c>
      <c r="AG41" s="30" t="str">
        <f>VLOOKUP($AB41,[0]!DB03,$H41,0)</f>
        <v>cm³</v>
      </c>
      <c r="AH41" s="31"/>
    </row>
    <row r="42" spans="1:34" ht="19.5" customHeight="1">
      <c r="A42" s="23"/>
      <c r="B42" s="23"/>
      <c r="C42" s="23"/>
      <c r="D42" s="23"/>
      <c r="E42" s="23"/>
      <c r="F42" s="23"/>
      <c r="G42" s="24">
        <f t="shared" si="23"/>
        <v>2</v>
      </c>
      <c r="H42" s="24">
        <f t="shared" si="23"/>
        <v>4</v>
      </c>
      <c r="I42" s="24">
        <f t="shared" si="23"/>
        <v>5</v>
      </c>
      <c r="K42" s="120"/>
      <c r="L42" s="121"/>
      <c r="M42" s="121"/>
      <c r="N42" s="121"/>
      <c r="O42" s="121"/>
      <c r="P42" s="123">
        <f>P22+1</f>
        <v>2</v>
      </c>
      <c r="U42" s="32">
        <f aca="true" t="shared" si="26" ref="U42:U52">U41+1</f>
        <v>2</v>
      </c>
      <c r="V42" s="33" t="str">
        <f>VLOOKUP($U42,[0]!DB03,$G42,0)</f>
        <v>54m³ 416dm³ </v>
      </c>
      <c r="W42" s="34" t="str">
        <f aca="true" t="shared" si="27" ref="W42:W52">W41</f>
        <v>·</v>
      </c>
      <c r="X42" s="34" t="str">
        <f aca="true" t="shared" si="28" ref="X42:X52">X41</f>
        <v>=</v>
      </c>
      <c r="Y42" s="35">
        <f t="shared" si="24"/>
        <v>2</v>
      </c>
      <c r="Z42" s="36" t="str">
        <f>VLOOKUP($U42,[0]!DB03,$H42,0)</f>
        <v>dm³</v>
      </c>
      <c r="AB42" s="32">
        <f aca="true" t="shared" si="29" ref="AB42:AB52">AB41+1</f>
        <v>14</v>
      </c>
      <c r="AC42" s="33" t="str">
        <f>VLOOKUP($AB42,[0]!DB03,$G42,0)</f>
        <v>7dm³ 25cm³ </v>
      </c>
      <c r="AD42" s="34" t="str">
        <f aca="true" t="shared" si="30" ref="AD42:AD52">AD41</f>
        <v>·</v>
      </c>
      <c r="AE42" s="34" t="str">
        <f aca="true" t="shared" si="31" ref="AE42:AE52">AE41</f>
        <v>=</v>
      </c>
      <c r="AF42" s="35">
        <f t="shared" si="25"/>
        <v>14</v>
      </c>
      <c r="AG42" s="36" t="str">
        <f>VLOOKUP($AB42,[0]!DB03,$H42,0)</f>
        <v>dm³</v>
      </c>
      <c r="AH42" s="31"/>
    </row>
    <row r="43" spans="1:34" ht="19.5" customHeight="1" thickBot="1">
      <c r="A43" s="37">
        <v>4</v>
      </c>
      <c r="B43" s="37">
        <f>A43</f>
        <v>4</v>
      </c>
      <c r="C43" s="37">
        <f>B43</f>
        <v>4</v>
      </c>
      <c r="D43" s="37">
        <f>C43</f>
        <v>4</v>
      </c>
      <c r="E43" s="37">
        <f>D43</f>
        <v>4</v>
      </c>
      <c r="F43" s="37">
        <f>E43</f>
        <v>4</v>
      </c>
      <c r="G43" s="24">
        <f t="shared" si="23"/>
        <v>2</v>
      </c>
      <c r="H43" s="24">
        <f t="shared" si="23"/>
        <v>4</v>
      </c>
      <c r="I43" s="24">
        <f t="shared" si="23"/>
        <v>5</v>
      </c>
      <c r="K43" s="125" t="s">
        <v>11</v>
      </c>
      <c r="L43" s="126"/>
      <c r="M43" s="126"/>
      <c r="N43" s="126"/>
      <c r="O43" s="127"/>
      <c r="P43" s="124">
        <f>P23+1</f>
        <v>2</v>
      </c>
      <c r="U43" s="32">
        <f t="shared" si="26"/>
        <v>3</v>
      </c>
      <c r="V43" s="33" t="str">
        <f>VLOOKUP($U43,[0]!DB03,$G43,0)</f>
        <v>65dm³ 41cm³ </v>
      </c>
      <c r="W43" s="34" t="str">
        <f t="shared" si="27"/>
        <v>·</v>
      </c>
      <c r="X43" s="34" t="str">
        <f t="shared" si="28"/>
        <v>=</v>
      </c>
      <c r="Y43" s="35">
        <f t="shared" si="24"/>
        <v>3</v>
      </c>
      <c r="Z43" s="36" t="str">
        <f>VLOOKUP($U43,[0]!DB03,$H43,0)</f>
        <v>dm³</v>
      </c>
      <c r="AB43" s="32">
        <f t="shared" si="29"/>
        <v>15</v>
      </c>
      <c r="AC43" s="33" t="str">
        <f>VLOOKUP($AB43,[0]!DB03,$G43,0)</f>
        <v>14m³ 648cm³ </v>
      </c>
      <c r="AD43" s="34" t="str">
        <f t="shared" si="30"/>
        <v>·</v>
      </c>
      <c r="AE43" s="34" t="str">
        <f t="shared" si="31"/>
        <v>=</v>
      </c>
      <c r="AF43" s="35">
        <f t="shared" si="25"/>
        <v>15</v>
      </c>
      <c r="AG43" s="36" t="str">
        <f>VLOOKUP($AB43,[0]!DB03,$H43,0)</f>
        <v>dm³</v>
      </c>
      <c r="AH43" s="31"/>
    </row>
    <row r="44" spans="1:34" ht="19.5" customHeight="1" thickBot="1">
      <c r="A44" s="111">
        <f>P41</f>
        <v>3</v>
      </c>
      <c r="B44" s="111"/>
      <c r="C44" s="111"/>
      <c r="D44" s="111"/>
      <c r="E44" s="111"/>
      <c r="F44" s="111"/>
      <c r="G44" s="24">
        <f t="shared" si="23"/>
        <v>2</v>
      </c>
      <c r="H44" s="24">
        <f t="shared" si="23"/>
        <v>4</v>
      </c>
      <c r="I44" s="24">
        <f t="shared" si="23"/>
        <v>5</v>
      </c>
      <c r="K44" s="38"/>
      <c r="L44" s="38"/>
      <c r="M44" s="38"/>
      <c r="N44" s="38"/>
      <c r="O44" s="38"/>
      <c r="P44" s="38"/>
      <c r="U44" s="32">
        <f t="shared" si="26"/>
        <v>4</v>
      </c>
      <c r="V44" s="33" t="str">
        <f>VLOOKUP($U44,[0]!DB03,$G44,0)</f>
        <v>163dm³ 12cm³ </v>
      </c>
      <c r="W44" s="34" t="str">
        <f t="shared" si="27"/>
        <v>·</v>
      </c>
      <c r="X44" s="34" t="str">
        <f t="shared" si="28"/>
        <v>=</v>
      </c>
      <c r="Y44" s="35">
        <f t="shared" si="24"/>
        <v>4</v>
      </c>
      <c r="Z44" s="36" t="str">
        <f>VLOOKUP($U44,[0]!DB03,$H44,0)</f>
        <v>dm³</v>
      </c>
      <c r="AB44" s="32">
        <f t="shared" si="29"/>
        <v>16</v>
      </c>
      <c r="AC44" s="33" t="str">
        <f>VLOOKUP($AB44,[0]!DB03,$G44,0)</f>
        <v>73m³ 4dm³ </v>
      </c>
      <c r="AD44" s="34" t="str">
        <f t="shared" si="30"/>
        <v>·</v>
      </c>
      <c r="AE44" s="34" t="str">
        <f t="shared" si="31"/>
        <v>=</v>
      </c>
      <c r="AF44" s="35">
        <f t="shared" si="25"/>
        <v>16</v>
      </c>
      <c r="AG44" s="36" t="str">
        <f>VLOOKUP($AB44,[0]!DB03,$H44,0)</f>
        <v>dm³</v>
      </c>
      <c r="AH44" s="31"/>
    </row>
    <row r="45" spans="1:34" ht="19.5" customHeight="1" thickBot="1">
      <c r="A45" s="39">
        <v>13</v>
      </c>
      <c r="B45" s="39">
        <v>6</v>
      </c>
      <c r="C45" s="39">
        <v>17</v>
      </c>
      <c r="D45" s="39">
        <v>24</v>
      </c>
      <c r="E45" s="39">
        <v>5</v>
      </c>
      <c r="F45" s="39">
        <v>14</v>
      </c>
      <c r="G45" s="24">
        <f t="shared" si="23"/>
        <v>2</v>
      </c>
      <c r="H45" s="24">
        <f t="shared" si="23"/>
        <v>4</v>
      </c>
      <c r="I45" s="24">
        <f t="shared" si="23"/>
        <v>5</v>
      </c>
      <c r="K45" s="40">
        <f aca="true" t="shared" si="32" ref="K45:P52">VLOOKUP(A45,DB03,A$3,0)</f>
        <v>3.7720000000000002</v>
      </c>
      <c r="L45" s="41">
        <f t="shared" si="32"/>
        <v>71022</v>
      </c>
      <c r="M45" s="41">
        <f t="shared" si="32"/>
        <v>58004000</v>
      </c>
      <c r="N45" s="41">
        <f t="shared" si="32"/>
        <v>9009.374</v>
      </c>
      <c r="O45" s="41">
        <f t="shared" si="32"/>
        <v>13.083</v>
      </c>
      <c r="P45" s="41">
        <f t="shared" si="32"/>
        <v>7.025</v>
      </c>
      <c r="U45" s="32">
        <f t="shared" si="26"/>
        <v>5</v>
      </c>
      <c r="V45" s="33" t="str">
        <f>VLOOKUP($U45,[0]!DB03,$G45,0)</f>
        <v>13m³ 83dm³ </v>
      </c>
      <c r="W45" s="34" t="str">
        <f t="shared" si="27"/>
        <v>·</v>
      </c>
      <c r="X45" s="34" t="str">
        <f t="shared" si="28"/>
        <v>=</v>
      </c>
      <c r="Y45" s="35">
        <f t="shared" si="24"/>
        <v>5</v>
      </c>
      <c r="Z45" s="36" t="str">
        <f>VLOOKUP($U45,[0]!DB03,$H45,0)</f>
        <v>m³</v>
      </c>
      <c r="AB45" s="32">
        <f t="shared" si="29"/>
        <v>17</v>
      </c>
      <c r="AC45" s="33" t="str">
        <f>VLOOKUP($AB45,[0]!DB03,$G45,0)</f>
        <v>58dm³ 4cm³ </v>
      </c>
      <c r="AD45" s="34" t="str">
        <f t="shared" si="30"/>
        <v>·</v>
      </c>
      <c r="AE45" s="34" t="str">
        <f t="shared" si="31"/>
        <v>=</v>
      </c>
      <c r="AF45" s="35">
        <f t="shared" si="25"/>
        <v>17</v>
      </c>
      <c r="AG45" s="36" t="str">
        <f>VLOOKUP($AB45,[0]!DB03,$H45,0)</f>
        <v>mm³</v>
      </c>
      <c r="AH45" s="31"/>
    </row>
    <row r="46" spans="1:34" ht="19.5" customHeight="1" thickBot="1">
      <c r="A46" s="39">
        <v>101</v>
      </c>
      <c r="B46" s="39">
        <v>102</v>
      </c>
      <c r="C46" s="39">
        <v>103</v>
      </c>
      <c r="D46" s="39">
        <v>104</v>
      </c>
      <c r="E46" s="39">
        <v>105</v>
      </c>
      <c r="F46" s="39">
        <v>106</v>
      </c>
      <c r="G46" s="24">
        <f t="shared" si="23"/>
        <v>2</v>
      </c>
      <c r="H46" s="24">
        <f t="shared" si="23"/>
        <v>4</v>
      </c>
      <c r="I46" s="24">
        <f t="shared" si="23"/>
        <v>5</v>
      </c>
      <c r="K46" s="42">
        <f t="shared" si="32"/>
        <v>29502.5</v>
      </c>
      <c r="L46" s="43">
        <f t="shared" si="32"/>
        <v>27208</v>
      </c>
      <c r="M46" s="43">
        <f t="shared" si="32"/>
        <v>32.52</v>
      </c>
      <c r="N46" s="43">
        <f t="shared" si="32"/>
        <v>81.506</v>
      </c>
      <c r="O46" s="43">
        <f t="shared" si="32"/>
        <v>6.541</v>
      </c>
      <c r="P46" s="43">
        <f t="shared" si="32"/>
        <v>35511</v>
      </c>
      <c r="U46" s="32">
        <f t="shared" si="26"/>
        <v>6</v>
      </c>
      <c r="V46" s="33" t="str">
        <f>VLOOKUP($U46,[0]!DB03,$G46,0)</f>
        <v>71m³ 22dm³ </v>
      </c>
      <c r="W46" s="34" t="str">
        <f t="shared" si="27"/>
        <v>·</v>
      </c>
      <c r="X46" s="34" t="str">
        <f t="shared" si="28"/>
        <v>=</v>
      </c>
      <c r="Y46" s="35">
        <f t="shared" si="24"/>
        <v>6</v>
      </c>
      <c r="Z46" s="36" t="str">
        <f>VLOOKUP($U46,[0]!DB03,$H46,0)</f>
        <v>dm³</v>
      </c>
      <c r="AB46" s="32">
        <f t="shared" si="29"/>
        <v>18</v>
      </c>
      <c r="AC46" s="33" t="str">
        <f>VLOOKUP($AB46,[0]!DB03,$G46,0)</f>
        <v>1dm³ 30cm³ 352mm³ </v>
      </c>
      <c r="AD46" s="34" t="str">
        <f t="shared" si="30"/>
        <v>·</v>
      </c>
      <c r="AE46" s="34" t="str">
        <f t="shared" si="31"/>
        <v>=</v>
      </c>
      <c r="AF46" s="35">
        <f t="shared" si="25"/>
        <v>18</v>
      </c>
      <c r="AG46" s="36" t="str">
        <f>VLOOKUP($AB46,[0]!DB03,$H46,0)</f>
        <v>dm³</v>
      </c>
      <c r="AH46" s="31"/>
    </row>
    <row r="47" spans="1:34" ht="19.5" customHeight="1" thickBot="1">
      <c r="A47" s="39">
        <v>12</v>
      </c>
      <c r="B47" s="39">
        <v>1</v>
      </c>
      <c r="C47" s="39">
        <v>18</v>
      </c>
      <c r="D47" s="39">
        <v>23</v>
      </c>
      <c r="E47" s="39">
        <v>3</v>
      </c>
      <c r="F47" s="39">
        <v>9</v>
      </c>
      <c r="G47" s="24">
        <f t="shared" si="23"/>
        <v>2</v>
      </c>
      <c r="H47" s="24">
        <f t="shared" si="23"/>
        <v>4</v>
      </c>
      <c r="I47" s="24">
        <f t="shared" si="23"/>
        <v>5</v>
      </c>
      <c r="K47" s="42">
        <f t="shared" si="32"/>
        <v>0.026003000000000002</v>
      </c>
      <c r="L47" s="43">
        <f t="shared" si="32"/>
        <v>59005</v>
      </c>
      <c r="M47" s="43">
        <f t="shared" si="32"/>
        <v>1.030352</v>
      </c>
      <c r="N47" s="43">
        <f t="shared" si="32"/>
        <v>51000.068</v>
      </c>
      <c r="O47" s="43">
        <f t="shared" si="32"/>
        <v>65.041</v>
      </c>
      <c r="P47" s="43">
        <f t="shared" si="32"/>
        <v>86.00004</v>
      </c>
      <c r="U47" s="32">
        <f t="shared" si="26"/>
        <v>7</v>
      </c>
      <c r="V47" s="33" t="str">
        <f>VLOOKUP($U47,[0]!DB03,$G47,0)</f>
        <v>147cm³ 866mm³ </v>
      </c>
      <c r="W47" s="34" t="str">
        <f t="shared" si="27"/>
        <v>·</v>
      </c>
      <c r="X47" s="34" t="str">
        <f t="shared" si="28"/>
        <v>=</v>
      </c>
      <c r="Y47" s="35">
        <f t="shared" si="24"/>
        <v>7</v>
      </c>
      <c r="Z47" s="36" t="str">
        <f>VLOOKUP($U47,[0]!DB03,$H47,0)</f>
        <v>mm³</v>
      </c>
      <c r="AB47" s="32">
        <f t="shared" si="29"/>
        <v>19</v>
      </c>
      <c r="AC47" s="33" t="str">
        <f>VLOOKUP($AB47,[0]!DB03,$G47,0)</f>
        <v>79m³ 7dm³ </v>
      </c>
      <c r="AD47" s="34" t="str">
        <f t="shared" si="30"/>
        <v>·</v>
      </c>
      <c r="AE47" s="34" t="str">
        <f t="shared" si="31"/>
        <v>=</v>
      </c>
      <c r="AF47" s="35">
        <f t="shared" si="25"/>
        <v>19</v>
      </c>
      <c r="AG47" s="36" t="str">
        <f>VLOOKUP($AB47,[0]!DB03,$H47,0)</f>
        <v>dm³</v>
      </c>
      <c r="AH47" s="31"/>
    </row>
    <row r="48" spans="1:34" ht="19.5" customHeight="1" thickBot="1">
      <c r="A48" s="39">
        <v>107</v>
      </c>
      <c r="B48" s="39">
        <v>108</v>
      </c>
      <c r="C48" s="39">
        <v>109</v>
      </c>
      <c r="D48" s="39">
        <v>110</v>
      </c>
      <c r="E48" s="39">
        <v>111</v>
      </c>
      <c r="F48" s="39">
        <v>112</v>
      </c>
      <c r="G48" s="24">
        <f t="shared" si="23"/>
        <v>2</v>
      </c>
      <c r="H48" s="24">
        <f t="shared" si="23"/>
        <v>4</v>
      </c>
      <c r="I48" s="24">
        <f t="shared" si="23"/>
        <v>5</v>
      </c>
      <c r="K48" s="42">
        <f t="shared" si="32"/>
        <v>73933</v>
      </c>
      <c r="L48" s="43">
        <f t="shared" si="32"/>
        <v>260530</v>
      </c>
      <c r="M48" s="43">
        <f t="shared" si="32"/>
        <v>43</v>
      </c>
      <c r="N48" s="43">
        <f t="shared" si="32"/>
        <v>1.526</v>
      </c>
      <c r="O48" s="43">
        <f t="shared" si="32"/>
        <v>48503000</v>
      </c>
      <c r="P48" s="43">
        <f t="shared" si="32"/>
        <v>0.013</v>
      </c>
      <c r="U48" s="32">
        <f t="shared" si="26"/>
        <v>8</v>
      </c>
      <c r="V48" s="33" t="str">
        <f>VLOOKUP($U48,[0]!DB03,$G48,0)</f>
        <v>521dm³ 60cm³ </v>
      </c>
      <c r="W48" s="34" t="str">
        <f t="shared" si="27"/>
        <v>·</v>
      </c>
      <c r="X48" s="34" t="str">
        <f t="shared" si="28"/>
        <v>=</v>
      </c>
      <c r="Y48" s="35">
        <f t="shared" si="24"/>
        <v>8</v>
      </c>
      <c r="Z48" s="36" t="str">
        <f>VLOOKUP($U48,[0]!DB03,$H48,0)</f>
        <v>cm³</v>
      </c>
      <c r="AB48" s="32">
        <f t="shared" si="29"/>
        <v>20</v>
      </c>
      <c r="AC48" s="33" t="str">
        <f>VLOOKUP($AB48,[0]!DB03,$G48,0)</f>
        <v>72dm³ 21cm³ </v>
      </c>
      <c r="AD48" s="34" t="str">
        <f t="shared" si="30"/>
        <v>·</v>
      </c>
      <c r="AE48" s="34" t="str">
        <f t="shared" si="31"/>
        <v>=</v>
      </c>
      <c r="AF48" s="35">
        <f t="shared" si="25"/>
        <v>20</v>
      </c>
      <c r="AG48" s="36" t="str">
        <f>VLOOKUP($AB48,[0]!DB03,$H48,0)</f>
        <v>dm³</v>
      </c>
      <c r="AH48" s="31"/>
    </row>
    <row r="49" spans="1:34" ht="19.5" customHeight="1" thickBot="1">
      <c r="A49" s="39">
        <v>113</v>
      </c>
      <c r="B49" s="39">
        <v>114</v>
      </c>
      <c r="C49" s="39">
        <v>115</v>
      </c>
      <c r="D49" s="39">
        <v>116</v>
      </c>
      <c r="E49" s="39">
        <v>117</v>
      </c>
      <c r="F49" s="39">
        <v>118</v>
      </c>
      <c r="G49" s="24">
        <f t="shared" si="23"/>
        <v>2</v>
      </c>
      <c r="H49" s="24">
        <f t="shared" si="23"/>
        <v>4</v>
      </c>
      <c r="I49" s="24">
        <f t="shared" si="23"/>
        <v>5</v>
      </c>
      <c r="K49" s="42">
        <f t="shared" si="32"/>
        <v>1.886</v>
      </c>
      <c r="L49" s="43">
        <f t="shared" si="32"/>
        <v>3.512</v>
      </c>
      <c r="M49" s="43">
        <f t="shared" si="32"/>
        <v>7000.324</v>
      </c>
      <c r="N49" s="43">
        <f t="shared" si="32"/>
        <v>36502</v>
      </c>
      <c r="O49" s="43">
        <f t="shared" si="32"/>
        <v>29002000</v>
      </c>
      <c r="P49" s="43">
        <f t="shared" si="32"/>
        <v>0.515</v>
      </c>
      <c r="U49" s="32">
        <f t="shared" si="26"/>
        <v>9</v>
      </c>
      <c r="V49" s="33" t="str">
        <f>VLOOKUP($U49,[0]!DB03,$G49,0)</f>
        <v>86m³ 40cm³ </v>
      </c>
      <c r="W49" s="34" t="str">
        <f t="shared" si="27"/>
        <v>·</v>
      </c>
      <c r="X49" s="34" t="str">
        <f t="shared" si="28"/>
        <v>=</v>
      </c>
      <c r="Y49" s="35">
        <f t="shared" si="24"/>
        <v>9</v>
      </c>
      <c r="Z49" s="36" t="str">
        <f>VLOOKUP($U49,[0]!DB03,$H49,0)</f>
        <v>m³</v>
      </c>
      <c r="AB49" s="32">
        <f t="shared" si="29"/>
        <v>21</v>
      </c>
      <c r="AC49" s="33" t="str">
        <f>VLOOKUP($AB49,[0]!DB03,$G49,0)</f>
        <v>3m³ 69dm³ 221cm³ </v>
      </c>
      <c r="AD49" s="34" t="str">
        <f t="shared" si="30"/>
        <v>·</v>
      </c>
      <c r="AE49" s="34" t="str">
        <f t="shared" si="31"/>
        <v>=</v>
      </c>
      <c r="AF49" s="35">
        <f t="shared" si="25"/>
        <v>21</v>
      </c>
      <c r="AG49" s="36" t="str">
        <f>VLOOKUP($AB49,[0]!DB03,$H49,0)</f>
        <v>m³</v>
      </c>
      <c r="AH49" s="31"/>
    </row>
    <row r="50" spans="1:34" ht="19.5" customHeight="1" thickBot="1">
      <c r="A50" s="39">
        <v>10</v>
      </c>
      <c r="B50" s="39">
        <v>2</v>
      </c>
      <c r="C50" s="39">
        <v>19</v>
      </c>
      <c r="D50" s="39">
        <v>22</v>
      </c>
      <c r="E50" s="39">
        <v>4</v>
      </c>
      <c r="F50" s="39">
        <v>11</v>
      </c>
      <c r="G50" s="24">
        <f t="shared" si="23"/>
        <v>2</v>
      </c>
      <c r="H50" s="24">
        <f t="shared" si="23"/>
        <v>4</v>
      </c>
      <c r="I50" s="24">
        <f t="shared" si="23"/>
        <v>5</v>
      </c>
      <c r="K50" s="42">
        <f t="shared" si="32"/>
        <v>3.053</v>
      </c>
      <c r="L50" s="43">
        <f t="shared" si="32"/>
        <v>54416</v>
      </c>
      <c r="M50" s="43">
        <f t="shared" si="32"/>
        <v>79007</v>
      </c>
      <c r="N50" s="43">
        <f t="shared" si="32"/>
        <v>1.097079</v>
      </c>
      <c r="O50" s="43">
        <f t="shared" si="32"/>
        <v>163.012</v>
      </c>
      <c r="P50" s="43">
        <f t="shared" si="32"/>
        <v>97006000</v>
      </c>
      <c r="U50" s="32">
        <f t="shared" si="26"/>
        <v>10</v>
      </c>
      <c r="V50" s="33" t="str">
        <f>VLOOKUP($U50,[0]!DB03,$G50,0)</f>
        <v>3dm³ 53cm³ </v>
      </c>
      <c r="W50" s="34" t="str">
        <f t="shared" si="27"/>
        <v>·</v>
      </c>
      <c r="X50" s="34" t="str">
        <f t="shared" si="28"/>
        <v>=</v>
      </c>
      <c r="Y50" s="35">
        <f t="shared" si="24"/>
        <v>10</v>
      </c>
      <c r="Z50" s="36" t="str">
        <f>VLOOKUP($U50,[0]!DB03,$H50,0)</f>
        <v>dm³</v>
      </c>
      <c r="AB50" s="32">
        <f t="shared" si="29"/>
        <v>22</v>
      </c>
      <c r="AC50" s="33" t="str">
        <f>VLOOKUP($AB50,[0]!DB03,$G50,0)</f>
        <v>1m³ 97dm³ 79cm³ </v>
      </c>
      <c r="AD50" s="34" t="str">
        <f t="shared" si="30"/>
        <v>·</v>
      </c>
      <c r="AE50" s="34" t="str">
        <f t="shared" si="31"/>
        <v>=</v>
      </c>
      <c r="AF50" s="35">
        <f t="shared" si="25"/>
        <v>22</v>
      </c>
      <c r="AG50" s="36" t="str">
        <f>VLOOKUP($AB50,[0]!DB03,$H50,0)</f>
        <v>m³</v>
      </c>
      <c r="AH50" s="31"/>
    </row>
    <row r="51" spans="1:34" ht="19.5" customHeight="1" thickBot="1">
      <c r="A51" s="39">
        <v>119</v>
      </c>
      <c r="B51" s="39">
        <v>120</v>
      </c>
      <c r="C51" s="39">
        <v>121</v>
      </c>
      <c r="D51" s="39">
        <v>122</v>
      </c>
      <c r="E51" s="39">
        <v>123</v>
      </c>
      <c r="F51" s="39">
        <v>124</v>
      </c>
      <c r="G51" s="24">
        <f t="shared" si="23"/>
        <v>2</v>
      </c>
      <c r="H51" s="24">
        <f t="shared" si="23"/>
        <v>4</v>
      </c>
      <c r="I51" s="24">
        <f t="shared" si="23"/>
        <v>5</v>
      </c>
      <c r="K51" s="42">
        <f t="shared" si="32"/>
        <v>39503.5</v>
      </c>
      <c r="L51" s="43">
        <f t="shared" si="32"/>
        <v>36.01</v>
      </c>
      <c r="M51" s="43">
        <f t="shared" si="32"/>
        <v>1.534</v>
      </c>
      <c r="N51" s="43">
        <f t="shared" si="32"/>
        <v>0.548</v>
      </c>
      <c r="O51" s="43">
        <f t="shared" si="32"/>
        <v>25500.034</v>
      </c>
      <c r="P51" s="43">
        <f t="shared" si="32"/>
        <v>4504.687</v>
      </c>
      <c r="U51" s="32">
        <f t="shared" si="26"/>
        <v>11</v>
      </c>
      <c r="V51" s="33" t="str">
        <f>VLOOKUP($U51,[0]!DB03,$G51,0)</f>
        <v>97m³ 6dm³ </v>
      </c>
      <c r="W51" s="34" t="str">
        <f t="shared" si="27"/>
        <v>·</v>
      </c>
      <c r="X51" s="34" t="str">
        <f t="shared" si="28"/>
        <v>=</v>
      </c>
      <c r="Y51" s="35">
        <f t="shared" si="24"/>
        <v>11</v>
      </c>
      <c r="Z51" s="36" t="str">
        <f>VLOOKUP($U51,[0]!DB03,$H51,0)</f>
        <v>cm³</v>
      </c>
      <c r="AB51" s="32">
        <f t="shared" si="29"/>
        <v>23</v>
      </c>
      <c r="AC51" s="33" t="str">
        <f>VLOOKUP($AB51,[0]!DB03,$G51,0)</f>
        <v>51m³ 68cm³ </v>
      </c>
      <c r="AD51" s="34" t="str">
        <f t="shared" si="30"/>
        <v>·</v>
      </c>
      <c r="AE51" s="34" t="str">
        <f t="shared" si="31"/>
        <v>=</v>
      </c>
      <c r="AF51" s="35">
        <f t="shared" si="25"/>
        <v>23</v>
      </c>
      <c r="AG51" s="36" t="str">
        <f>VLOOKUP($AB51,[0]!DB03,$H51,0)</f>
        <v>dm³</v>
      </c>
      <c r="AH51" s="31"/>
    </row>
    <row r="52" spans="1:34" ht="19.5" customHeight="1" thickBot="1">
      <c r="A52" s="39">
        <v>16</v>
      </c>
      <c r="B52" s="39">
        <v>7</v>
      </c>
      <c r="C52" s="39">
        <v>20</v>
      </c>
      <c r="D52" s="39">
        <v>21</v>
      </c>
      <c r="E52" s="39">
        <v>8</v>
      </c>
      <c r="F52" s="39">
        <v>15</v>
      </c>
      <c r="G52" s="24">
        <f t="shared" si="23"/>
        <v>2</v>
      </c>
      <c r="H52" s="24">
        <f t="shared" si="23"/>
        <v>4</v>
      </c>
      <c r="I52" s="24">
        <f t="shared" si="23"/>
        <v>5</v>
      </c>
      <c r="K52" s="42">
        <f t="shared" si="32"/>
        <v>73004</v>
      </c>
      <c r="L52" s="43">
        <f t="shared" si="32"/>
        <v>147866</v>
      </c>
      <c r="M52" s="43">
        <f t="shared" si="32"/>
        <v>72.021</v>
      </c>
      <c r="N52" s="43">
        <f t="shared" si="32"/>
        <v>3.0692209999999998</v>
      </c>
      <c r="O52" s="43">
        <f t="shared" si="32"/>
        <v>521060</v>
      </c>
      <c r="P52" s="43">
        <f t="shared" si="32"/>
        <v>14000.648</v>
      </c>
      <c r="U52" s="44">
        <f t="shared" si="26"/>
        <v>12</v>
      </c>
      <c r="V52" s="45" t="str">
        <f>VLOOKUP($U52,[0]!DB03,$G52,0)</f>
        <v>26dm³ 3cm³ </v>
      </c>
      <c r="W52" s="46" t="str">
        <f t="shared" si="27"/>
        <v>·</v>
      </c>
      <c r="X52" s="46" t="str">
        <f t="shared" si="28"/>
        <v>=</v>
      </c>
      <c r="Y52" s="47">
        <f t="shared" si="24"/>
        <v>12</v>
      </c>
      <c r="Z52" s="48" t="str">
        <f>VLOOKUP($U52,[0]!DB03,$H52,0)</f>
        <v>m³</v>
      </c>
      <c r="AB52" s="44">
        <f t="shared" si="29"/>
        <v>24</v>
      </c>
      <c r="AC52" s="45" t="str">
        <f>VLOOKUP($AB52,[0]!DB03,$G52,0)</f>
        <v>9dm³ 9cm³ 374mm³ </v>
      </c>
      <c r="AD52" s="46" t="str">
        <f t="shared" si="30"/>
        <v>·</v>
      </c>
      <c r="AE52" s="46" t="str">
        <f t="shared" si="31"/>
        <v>=</v>
      </c>
      <c r="AF52" s="47">
        <f t="shared" si="25"/>
        <v>24</v>
      </c>
      <c r="AG52" s="48" t="str">
        <f>VLOOKUP($AB52,[0]!DB03,$H52,0)</f>
        <v>cm³</v>
      </c>
      <c r="AH52" s="31"/>
    </row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30" customHeight="1" thickBot="1"/>
    <row r="61" spans="1:34" ht="19.5" customHeight="1">
      <c r="A61" s="23"/>
      <c r="B61" s="23"/>
      <c r="C61" s="23"/>
      <c r="D61" s="23"/>
      <c r="E61" s="23"/>
      <c r="F61" s="23"/>
      <c r="G61" s="24">
        <f aca="true" t="shared" si="33" ref="G61:I72">G41</f>
        <v>2</v>
      </c>
      <c r="H61" s="24">
        <f t="shared" si="33"/>
        <v>4</v>
      </c>
      <c r="I61" s="24">
        <f t="shared" si="33"/>
        <v>5</v>
      </c>
      <c r="K61" s="118" t="str">
        <f>K41</f>
        <v>Raummaße</v>
      </c>
      <c r="L61" s="119"/>
      <c r="M61" s="119"/>
      <c r="N61" s="119"/>
      <c r="O61" s="119"/>
      <c r="P61" s="122">
        <f>P41+1</f>
        <v>4</v>
      </c>
      <c r="U61" s="26">
        <v>1</v>
      </c>
      <c r="V61" s="27" t="str">
        <f>VLOOKUP($U61,[0]!DB04,$G61,0)</f>
        <v>79m³ 68dm³ </v>
      </c>
      <c r="W61" s="28" t="s">
        <v>9</v>
      </c>
      <c r="X61" s="28" t="s">
        <v>10</v>
      </c>
      <c r="Y61" s="29">
        <f aca="true" t="shared" si="34" ref="Y61:Y72">VLOOKUP($U61,DB04,$I61,0)</f>
        <v>1</v>
      </c>
      <c r="Z61" s="30" t="str">
        <f>VLOOKUP($U61,[0]!DB04,$H61,0)</f>
        <v>m³</v>
      </c>
      <c r="AB61" s="26">
        <f>U72+1</f>
        <v>13</v>
      </c>
      <c r="AC61" s="27" t="str">
        <f>VLOOKUP($AB61,[0]!DB04,$G61,0)</f>
        <v>76cm³ 459mm³ </v>
      </c>
      <c r="AD61" s="28" t="s">
        <v>9</v>
      </c>
      <c r="AE61" s="28" t="s">
        <v>10</v>
      </c>
      <c r="AF61" s="29">
        <f aca="true" t="shared" si="35" ref="AF61:AF72">VLOOKUP($AB61,DB04,$I61,0)</f>
        <v>13</v>
      </c>
      <c r="AG61" s="30" t="str">
        <f>VLOOKUP($AB61,[0]!DB04,$H61,0)</f>
        <v>dm³</v>
      </c>
      <c r="AH61" s="31"/>
    </row>
    <row r="62" spans="1:34" ht="19.5" customHeight="1">
      <c r="A62" s="23"/>
      <c r="B62" s="23"/>
      <c r="C62" s="23"/>
      <c r="D62" s="23"/>
      <c r="E62" s="23"/>
      <c r="F62" s="23"/>
      <c r="G62" s="24">
        <f t="shared" si="33"/>
        <v>2</v>
      </c>
      <c r="H62" s="24">
        <f t="shared" si="33"/>
        <v>4</v>
      </c>
      <c r="I62" s="24">
        <f t="shared" si="33"/>
        <v>5</v>
      </c>
      <c r="K62" s="120"/>
      <c r="L62" s="121"/>
      <c r="M62" s="121"/>
      <c r="N62" s="121"/>
      <c r="O62" s="121"/>
      <c r="P62" s="123">
        <f>P42+1</f>
        <v>3</v>
      </c>
      <c r="U62" s="32">
        <f aca="true" t="shared" si="36" ref="U62:U72">U61+1</f>
        <v>2</v>
      </c>
      <c r="V62" s="33" t="str">
        <f>VLOOKUP($U62,[0]!DB04,$G62,0)</f>
        <v>2m³ 51dm³ </v>
      </c>
      <c r="W62" s="34" t="str">
        <f aca="true" t="shared" si="37" ref="W62:W72">W61</f>
        <v>·</v>
      </c>
      <c r="X62" s="34" t="str">
        <f aca="true" t="shared" si="38" ref="X62:X72">X61</f>
        <v>=</v>
      </c>
      <c r="Y62" s="35">
        <f t="shared" si="34"/>
        <v>2</v>
      </c>
      <c r="Z62" s="36" t="str">
        <f>VLOOKUP($U62,[0]!DB04,$H62,0)</f>
        <v>m³</v>
      </c>
      <c r="AB62" s="32">
        <f aca="true" t="shared" si="39" ref="AB62:AB72">AB61+1</f>
        <v>14</v>
      </c>
      <c r="AC62" s="33" t="str">
        <f>VLOOKUP($AB62,[0]!DB04,$G62,0)</f>
        <v>5m³ 530dm³ 1cm³ </v>
      </c>
      <c r="AD62" s="34" t="str">
        <f aca="true" t="shared" si="40" ref="AD62:AD72">AD61</f>
        <v>·</v>
      </c>
      <c r="AE62" s="34" t="str">
        <f aca="true" t="shared" si="41" ref="AE62:AE72">AE61</f>
        <v>=</v>
      </c>
      <c r="AF62" s="35">
        <f t="shared" si="35"/>
        <v>14</v>
      </c>
      <c r="AG62" s="36" t="str">
        <f>VLOOKUP($AB62,[0]!DB04,$H62,0)</f>
        <v>dm³</v>
      </c>
      <c r="AH62" s="31"/>
    </row>
    <row r="63" spans="1:34" ht="19.5" customHeight="1" thickBot="1">
      <c r="A63" s="37">
        <v>4</v>
      </c>
      <c r="B63" s="37">
        <f>A63</f>
        <v>4</v>
      </c>
      <c r="C63" s="37">
        <f>B63</f>
        <v>4</v>
      </c>
      <c r="D63" s="37">
        <f>C63</f>
        <v>4</v>
      </c>
      <c r="E63" s="37">
        <f>D63</f>
        <v>4</v>
      </c>
      <c r="F63" s="37">
        <f>E63</f>
        <v>4</v>
      </c>
      <c r="G63" s="24">
        <f t="shared" si="33"/>
        <v>2</v>
      </c>
      <c r="H63" s="24">
        <f t="shared" si="33"/>
        <v>4</v>
      </c>
      <c r="I63" s="24">
        <f t="shared" si="33"/>
        <v>5</v>
      </c>
      <c r="K63" s="125" t="s">
        <v>11</v>
      </c>
      <c r="L63" s="126"/>
      <c r="M63" s="126"/>
      <c r="N63" s="126"/>
      <c r="O63" s="127"/>
      <c r="P63" s="124">
        <f>P43+1</f>
        <v>3</v>
      </c>
      <c r="U63" s="32">
        <f t="shared" si="36"/>
        <v>3</v>
      </c>
      <c r="V63" s="33" t="str">
        <f>VLOOKUP($U63,[0]!DB04,$G63,0)</f>
        <v>7dm³ 89cm³ </v>
      </c>
      <c r="W63" s="34" t="str">
        <f t="shared" si="37"/>
        <v>·</v>
      </c>
      <c r="X63" s="34" t="str">
        <f t="shared" si="38"/>
        <v>=</v>
      </c>
      <c r="Y63" s="35">
        <f t="shared" si="34"/>
        <v>3</v>
      </c>
      <c r="Z63" s="36" t="str">
        <f>VLOOKUP($U63,[0]!DB04,$H63,0)</f>
        <v>cm³</v>
      </c>
      <c r="AB63" s="32">
        <f t="shared" si="39"/>
        <v>15</v>
      </c>
      <c r="AC63" s="33" t="str">
        <f>VLOOKUP($AB63,[0]!DB04,$G63,0)</f>
        <v>90m³ 71cm³ </v>
      </c>
      <c r="AD63" s="34" t="str">
        <f t="shared" si="40"/>
        <v>·</v>
      </c>
      <c r="AE63" s="34" t="str">
        <f t="shared" si="41"/>
        <v>=</v>
      </c>
      <c r="AF63" s="35">
        <f t="shared" si="35"/>
        <v>15</v>
      </c>
      <c r="AG63" s="36" t="str">
        <f>VLOOKUP($AB63,[0]!DB04,$H63,0)</f>
        <v>m³</v>
      </c>
      <c r="AH63" s="31"/>
    </row>
    <row r="64" spans="1:34" ht="19.5" customHeight="1" thickBot="1">
      <c r="A64" s="111">
        <f>P61</f>
        <v>4</v>
      </c>
      <c r="B64" s="111"/>
      <c r="C64" s="111"/>
      <c r="D64" s="111"/>
      <c r="E64" s="111"/>
      <c r="F64" s="111"/>
      <c r="G64" s="24">
        <f t="shared" si="33"/>
        <v>2</v>
      </c>
      <c r="H64" s="24">
        <f t="shared" si="33"/>
        <v>4</v>
      </c>
      <c r="I64" s="24">
        <f t="shared" si="33"/>
        <v>5</v>
      </c>
      <c r="K64" s="38"/>
      <c r="L64" s="38"/>
      <c r="M64" s="38"/>
      <c r="N64" s="38"/>
      <c r="O64" s="38"/>
      <c r="P64" s="38"/>
      <c r="U64" s="32">
        <f t="shared" si="36"/>
        <v>4</v>
      </c>
      <c r="V64" s="33" t="str">
        <f>VLOOKUP($U64,[0]!DB04,$G64,0)</f>
        <v>105dm³ 7cm³ </v>
      </c>
      <c r="W64" s="34" t="str">
        <f t="shared" si="37"/>
        <v>·</v>
      </c>
      <c r="X64" s="34" t="str">
        <f t="shared" si="38"/>
        <v>=</v>
      </c>
      <c r="Y64" s="35">
        <f t="shared" si="34"/>
        <v>4</v>
      </c>
      <c r="Z64" s="36" t="str">
        <f>VLOOKUP($U64,[0]!DB04,$H64,0)</f>
        <v>dm³</v>
      </c>
      <c r="AB64" s="32">
        <f t="shared" si="39"/>
        <v>16</v>
      </c>
      <c r="AC64" s="33" t="str">
        <f>VLOOKUP($AB64,[0]!DB04,$G64,0)</f>
        <v>78m³ 1dm³ </v>
      </c>
      <c r="AD64" s="34" t="str">
        <f t="shared" si="40"/>
        <v>·</v>
      </c>
      <c r="AE64" s="34" t="str">
        <f t="shared" si="41"/>
        <v>=</v>
      </c>
      <c r="AF64" s="35">
        <f t="shared" si="35"/>
        <v>16</v>
      </c>
      <c r="AG64" s="36" t="str">
        <f>VLOOKUP($AB64,[0]!DB04,$H64,0)</f>
        <v>dm³</v>
      </c>
      <c r="AH64" s="31"/>
    </row>
    <row r="65" spans="1:34" ht="19.5" customHeight="1" thickBot="1">
      <c r="A65" s="39">
        <v>1</v>
      </c>
      <c r="B65" s="39">
        <v>5</v>
      </c>
      <c r="C65" s="39">
        <v>3</v>
      </c>
      <c r="D65" s="39">
        <v>6</v>
      </c>
      <c r="E65" s="39">
        <v>4</v>
      </c>
      <c r="F65" s="39">
        <v>2</v>
      </c>
      <c r="G65" s="24">
        <f t="shared" si="33"/>
        <v>2</v>
      </c>
      <c r="H65" s="24">
        <f t="shared" si="33"/>
        <v>4</v>
      </c>
      <c r="I65" s="24">
        <f t="shared" si="33"/>
        <v>5</v>
      </c>
      <c r="K65" s="40">
        <f aca="true" t="shared" si="42" ref="K65:P72">VLOOKUP(A65,DB04,A$3,0)</f>
        <v>79.068</v>
      </c>
      <c r="L65" s="41">
        <f t="shared" si="42"/>
        <v>91.008</v>
      </c>
      <c r="M65" s="41">
        <f t="shared" si="42"/>
        <v>7089</v>
      </c>
      <c r="N65" s="41">
        <f t="shared" si="42"/>
        <v>73.006</v>
      </c>
      <c r="O65" s="41">
        <f t="shared" si="42"/>
        <v>105.007</v>
      </c>
      <c r="P65" s="41">
        <f t="shared" si="42"/>
        <v>2.051</v>
      </c>
      <c r="U65" s="32">
        <f t="shared" si="36"/>
        <v>5</v>
      </c>
      <c r="V65" s="33" t="str">
        <f>VLOOKUP($U65,[0]!DB04,$G65,0)</f>
        <v>91m³ 8dm³ </v>
      </c>
      <c r="W65" s="34" t="str">
        <f t="shared" si="37"/>
        <v>·</v>
      </c>
      <c r="X65" s="34" t="str">
        <f t="shared" si="38"/>
        <v>=</v>
      </c>
      <c r="Y65" s="35">
        <f t="shared" si="34"/>
        <v>5</v>
      </c>
      <c r="Z65" s="36" t="str">
        <f>VLOOKUP($U65,[0]!DB04,$H65,0)</f>
        <v>m³</v>
      </c>
      <c r="AB65" s="32">
        <f t="shared" si="39"/>
        <v>17</v>
      </c>
      <c r="AC65" s="33" t="str">
        <f>VLOOKUP($AB65,[0]!DB04,$G65,0)</f>
        <v>55dm³ 32cm³ </v>
      </c>
      <c r="AD65" s="34" t="str">
        <f t="shared" si="40"/>
        <v>·</v>
      </c>
      <c r="AE65" s="34" t="str">
        <f t="shared" si="41"/>
        <v>=</v>
      </c>
      <c r="AF65" s="35">
        <f t="shared" si="35"/>
        <v>17</v>
      </c>
      <c r="AG65" s="36" t="str">
        <f>VLOOKUP($AB65,[0]!DB04,$H65,0)</f>
        <v>cm³</v>
      </c>
      <c r="AH65" s="31"/>
    </row>
    <row r="66" spans="1:34" ht="19.5" customHeight="1" thickBot="1">
      <c r="A66" s="39">
        <v>101</v>
      </c>
      <c r="B66" s="39">
        <v>102</v>
      </c>
      <c r="C66" s="39">
        <v>103</v>
      </c>
      <c r="D66" s="39">
        <v>104</v>
      </c>
      <c r="E66" s="39">
        <v>105</v>
      </c>
      <c r="F66" s="39">
        <v>106</v>
      </c>
      <c r="G66" s="24">
        <f t="shared" si="33"/>
        <v>2</v>
      </c>
      <c r="H66" s="24">
        <f t="shared" si="33"/>
        <v>4</v>
      </c>
      <c r="I66" s="24">
        <f t="shared" si="33"/>
        <v>5</v>
      </c>
      <c r="K66" s="42">
        <f t="shared" si="42"/>
        <v>39.534</v>
      </c>
      <c r="L66" s="43">
        <f t="shared" si="42"/>
        <v>1.025</v>
      </c>
      <c r="M66" s="43">
        <f t="shared" si="42"/>
        <v>3544.5</v>
      </c>
      <c r="N66" s="43">
        <f t="shared" si="42"/>
        <v>52.503</v>
      </c>
      <c r="O66" s="43">
        <f t="shared" si="42"/>
        <v>45.504</v>
      </c>
      <c r="P66" s="43">
        <f t="shared" si="42"/>
        <v>36.503</v>
      </c>
      <c r="U66" s="32">
        <f t="shared" si="36"/>
        <v>6</v>
      </c>
      <c r="V66" s="33" t="str">
        <f>VLOOKUP($U66,[0]!DB04,$G66,0)</f>
        <v>73m³ 6dm³ </v>
      </c>
      <c r="W66" s="34" t="str">
        <f t="shared" si="37"/>
        <v>·</v>
      </c>
      <c r="X66" s="34" t="str">
        <f t="shared" si="38"/>
        <v>=</v>
      </c>
      <c r="Y66" s="35">
        <f t="shared" si="34"/>
        <v>6</v>
      </c>
      <c r="Z66" s="36" t="str">
        <f>VLOOKUP($U66,[0]!DB04,$H66,0)</f>
        <v>m³</v>
      </c>
      <c r="AB66" s="32">
        <f t="shared" si="39"/>
        <v>18</v>
      </c>
      <c r="AC66" s="33" t="str">
        <f>VLOOKUP($AB66,[0]!DB04,$G66,0)</f>
        <v>18dm³ 5cm³ 668mm³ </v>
      </c>
      <c r="AD66" s="34" t="str">
        <f t="shared" si="40"/>
        <v>·</v>
      </c>
      <c r="AE66" s="34" t="str">
        <f t="shared" si="41"/>
        <v>=</v>
      </c>
      <c r="AF66" s="35">
        <f t="shared" si="35"/>
        <v>18</v>
      </c>
      <c r="AG66" s="36" t="str">
        <f>VLOOKUP($AB66,[0]!DB04,$H66,0)</f>
        <v>dm³</v>
      </c>
      <c r="AH66" s="31"/>
    </row>
    <row r="67" spans="1:34" ht="19.5" customHeight="1" thickBot="1">
      <c r="A67" s="39">
        <v>7</v>
      </c>
      <c r="B67" s="39">
        <v>9</v>
      </c>
      <c r="C67" s="39">
        <v>107</v>
      </c>
      <c r="D67" s="39">
        <v>108</v>
      </c>
      <c r="E67" s="39">
        <v>8</v>
      </c>
      <c r="F67" s="39">
        <v>10</v>
      </c>
      <c r="G67" s="24">
        <f t="shared" si="33"/>
        <v>2</v>
      </c>
      <c r="H67" s="24">
        <f t="shared" si="33"/>
        <v>4</v>
      </c>
      <c r="I67" s="24">
        <f t="shared" si="33"/>
        <v>5</v>
      </c>
      <c r="K67" s="42">
        <f t="shared" si="42"/>
        <v>66.735</v>
      </c>
      <c r="L67" s="43">
        <f t="shared" si="42"/>
        <v>47000.061</v>
      </c>
      <c r="M67" s="43">
        <f t="shared" si="42"/>
        <v>33.367</v>
      </c>
      <c r="N67" s="43">
        <f t="shared" si="42"/>
        <v>38.034</v>
      </c>
      <c r="O67" s="43">
        <f t="shared" si="42"/>
        <v>76.068</v>
      </c>
      <c r="P67" s="43">
        <f t="shared" si="42"/>
        <v>35.057</v>
      </c>
      <c r="U67" s="32">
        <f t="shared" si="36"/>
        <v>7</v>
      </c>
      <c r="V67" s="33" t="str">
        <f>VLOOKUP($U67,[0]!DB04,$G67,0)</f>
        <v>66cm³ 735mm³ </v>
      </c>
      <c r="W67" s="34" t="str">
        <f t="shared" si="37"/>
        <v>·</v>
      </c>
      <c r="X67" s="34" t="str">
        <f t="shared" si="38"/>
        <v>=</v>
      </c>
      <c r="Y67" s="35">
        <f t="shared" si="34"/>
        <v>7</v>
      </c>
      <c r="Z67" s="36" t="str">
        <f>VLOOKUP($U67,[0]!DB04,$H67,0)</f>
        <v>cm³</v>
      </c>
      <c r="AB67" s="32">
        <f t="shared" si="39"/>
        <v>19</v>
      </c>
      <c r="AC67" s="33" t="str">
        <f>VLOOKUP($AB67,[0]!DB04,$G67,0)</f>
        <v>75m³ 14dm³ </v>
      </c>
      <c r="AD67" s="34" t="str">
        <f t="shared" si="40"/>
        <v>·</v>
      </c>
      <c r="AE67" s="34" t="str">
        <f t="shared" si="41"/>
        <v>=</v>
      </c>
      <c r="AF67" s="35">
        <f t="shared" si="35"/>
        <v>19</v>
      </c>
      <c r="AG67" s="36" t="str">
        <f>VLOOKUP($AB67,[0]!DB04,$H67,0)</f>
        <v>dm³</v>
      </c>
      <c r="AH67" s="31"/>
    </row>
    <row r="68" spans="1:34" ht="19.5" customHeight="1" thickBot="1">
      <c r="A68" s="39">
        <v>109</v>
      </c>
      <c r="B68" s="39">
        <v>110</v>
      </c>
      <c r="C68" s="39">
        <v>23</v>
      </c>
      <c r="D68" s="39">
        <v>24</v>
      </c>
      <c r="E68" s="39">
        <v>111</v>
      </c>
      <c r="F68" s="39">
        <v>112</v>
      </c>
      <c r="G68" s="24">
        <f t="shared" si="33"/>
        <v>2</v>
      </c>
      <c r="H68" s="24">
        <f t="shared" si="33"/>
        <v>4</v>
      </c>
      <c r="I68" s="24">
        <f t="shared" si="33"/>
        <v>5</v>
      </c>
      <c r="K68" s="42">
        <f t="shared" si="42"/>
        <v>23500.03</v>
      </c>
      <c r="L68" s="43">
        <f t="shared" si="42"/>
        <v>17.528</v>
      </c>
      <c r="M68" s="43">
        <f t="shared" si="42"/>
        <v>38000735</v>
      </c>
      <c r="N68" s="43">
        <f t="shared" si="42"/>
        <v>2.099841</v>
      </c>
      <c r="O68" s="43">
        <f t="shared" si="42"/>
        <v>10.003</v>
      </c>
      <c r="P68" s="43">
        <f t="shared" si="42"/>
        <v>0.293</v>
      </c>
      <c r="U68" s="32">
        <f t="shared" si="36"/>
        <v>8</v>
      </c>
      <c r="V68" s="33" t="str">
        <f>VLOOKUP($U68,[0]!DB04,$G68,0)</f>
        <v>76dm³ 68cm³ </v>
      </c>
      <c r="W68" s="34" t="str">
        <f t="shared" si="37"/>
        <v>·</v>
      </c>
      <c r="X68" s="34" t="str">
        <f t="shared" si="38"/>
        <v>=</v>
      </c>
      <c r="Y68" s="35">
        <f t="shared" si="34"/>
        <v>8</v>
      </c>
      <c r="Z68" s="36" t="str">
        <f>VLOOKUP($U68,[0]!DB04,$H68,0)</f>
        <v>dm³</v>
      </c>
      <c r="AB68" s="32">
        <f t="shared" si="39"/>
        <v>20</v>
      </c>
      <c r="AC68" s="33" t="str">
        <f>VLOOKUP($AB68,[0]!DB04,$G68,0)</f>
        <v>6dm³ 25cm³ </v>
      </c>
      <c r="AD68" s="34" t="str">
        <f t="shared" si="40"/>
        <v>·</v>
      </c>
      <c r="AE68" s="34" t="str">
        <f t="shared" si="41"/>
        <v>=</v>
      </c>
      <c r="AF68" s="35">
        <f t="shared" si="35"/>
        <v>20</v>
      </c>
      <c r="AG68" s="36" t="str">
        <f>VLOOKUP($AB68,[0]!DB04,$H68,0)</f>
        <v>m³</v>
      </c>
      <c r="AH68" s="31"/>
    </row>
    <row r="69" spans="1:34" ht="19.5" customHeight="1" thickBot="1">
      <c r="A69" s="39">
        <v>12</v>
      </c>
      <c r="B69" s="39">
        <v>13</v>
      </c>
      <c r="C69" s="39">
        <v>113</v>
      </c>
      <c r="D69" s="39">
        <v>114</v>
      </c>
      <c r="E69" s="39">
        <v>14</v>
      </c>
      <c r="F69" s="39">
        <v>11</v>
      </c>
      <c r="G69" s="24">
        <f t="shared" si="33"/>
        <v>2</v>
      </c>
      <c r="H69" s="24">
        <f t="shared" si="33"/>
        <v>4</v>
      </c>
      <c r="I69" s="24">
        <f t="shared" si="33"/>
        <v>5</v>
      </c>
      <c r="K69" s="42">
        <f t="shared" si="42"/>
        <v>0.587005</v>
      </c>
      <c r="L69" s="43">
        <f t="shared" si="42"/>
        <v>0.076459</v>
      </c>
      <c r="M69" s="43">
        <f t="shared" si="42"/>
        <v>0.038</v>
      </c>
      <c r="N69" s="43">
        <f t="shared" si="42"/>
        <v>2765</v>
      </c>
      <c r="O69" s="43">
        <f t="shared" si="42"/>
        <v>5530.001</v>
      </c>
      <c r="P69" s="43">
        <f t="shared" si="42"/>
        <v>20.006</v>
      </c>
      <c r="U69" s="32">
        <f t="shared" si="36"/>
        <v>9</v>
      </c>
      <c r="V69" s="33" t="str">
        <f>VLOOKUP($U69,[0]!DB04,$G69,0)</f>
        <v>47m³ 61cm³ </v>
      </c>
      <c r="W69" s="34" t="str">
        <f t="shared" si="37"/>
        <v>·</v>
      </c>
      <c r="X69" s="34" t="str">
        <f t="shared" si="38"/>
        <v>=</v>
      </c>
      <c r="Y69" s="35">
        <f t="shared" si="34"/>
        <v>9</v>
      </c>
      <c r="Z69" s="36" t="str">
        <f>VLOOKUP($U69,[0]!DB04,$H69,0)</f>
        <v>dm³</v>
      </c>
      <c r="AB69" s="32">
        <f t="shared" si="39"/>
        <v>21</v>
      </c>
      <c r="AC69" s="33" t="str">
        <f>VLOOKUP($AB69,[0]!DB04,$G69,0)</f>
        <v>4m³ 7dm³ 490cm³ </v>
      </c>
      <c r="AD69" s="34" t="str">
        <f t="shared" si="40"/>
        <v>·</v>
      </c>
      <c r="AE69" s="34" t="str">
        <f t="shared" si="41"/>
        <v>=</v>
      </c>
      <c r="AF69" s="35">
        <f t="shared" si="35"/>
        <v>21</v>
      </c>
      <c r="AG69" s="36" t="str">
        <f>VLOOKUP($AB69,[0]!DB04,$H69,0)</f>
        <v>m³</v>
      </c>
      <c r="AH69" s="31"/>
    </row>
    <row r="70" spans="1:34" ht="19.5" customHeight="1" thickBot="1">
      <c r="A70" s="39">
        <v>115</v>
      </c>
      <c r="B70" s="39">
        <v>116</v>
      </c>
      <c r="C70" s="39">
        <v>15</v>
      </c>
      <c r="D70" s="39">
        <v>16</v>
      </c>
      <c r="E70" s="39">
        <v>117</v>
      </c>
      <c r="F70" s="39">
        <v>118</v>
      </c>
      <c r="G70" s="24">
        <f t="shared" si="33"/>
        <v>2</v>
      </c>
      <c r="H70" s="24">
        <f t="shared" si="33"/>
        <v>4</v>
      </c>
      <c r="I70" s="24">
        <f t="shared" si="33"/>
        <v>5</v>
      </c>
      <c r="K70" s="42">
        <f t="shared" si="42"/>
        <v>45</v>
      </c>
      <c r="L70" s="43">
        <f t="shared" si="42"/>
        <v>39000.5</v>
      </c>
      <c r="M70" s="43">
        <f t="shared" si="42"/>
        <v>90.000071</v>
      </c>
      <c r="N70" s="43">
        <f t="shared" si="42"/>
        <v>78001</v>
      </c>
      <c r="O70" s="43">
        <f t="shared" si="42"/>
        <v>27516</v>
      </c>
      <c r="P70" s="43">
        <f t="shared" si="42"/>
        <v>9.002</v>
      </c>
      <c r="U70" s="32">
        <f t="shared" si="36"/>
        <v>10</v>
      </c>
      <c r="V70" s="33" t="str">
        <f>VLOOKUP($U70,[0]!DB04,$G70,0)</f>
        <v>35dm³ 57cm³ </v>
      </c>
      <c r="W70" s="34" t="str">
        <f t="shared" si="37"/>
        <v>·</v>
      </c>
      <c r="X70" s="34" t="str">
        <f t="shared" si="38"/>
        <v>=</v>
      </c>
      <c r="Y70" s="35">
        <f t="shared" si="34"/>
        <v>10</v>
      </c>
      <c r="Z70" s="36" t="str">
        <f>VLOOKUP($U70,[0]!DB04,$H70,0)</f>
        <v>dm³</v>
      </c>
      <c r="AB70" s="32">
        <f t="shared" si="39"/>
        <v>22</v>
      </c>
      <c r="AC70" s="33" t="str">
        <f>VLOOKUP($AB70,[0]!DB04,$G70,0)</f>
        <v>6m³ 2dm³ 62cm³ </v>
      </c>
      <c r="AD70" s="34" t="str">
        <f t="shared" si="40"/>
        <v>·</v>
      </c>
      <c r="AE70" s="34" t="str">
        <f t="shared" si="41"/>
        <v>=</v>
      </c>
      <c r="AF70" s="35">
        <f t="shared" si="35"/>
        <v>22</v>
      </c>
      <c r="AG70" s="36" t="str">
        <f>VLOOKUP($AB70,[0]!DB04,$H70,0)</f>
        <v>cm³</v>
      </c>
      <c r="AH70" s="31"/>
    </row>
    <row r="71" spans="1:34" ht="19.5" customHeight="1" thickBot="1">
      <c r="A71" s="39">
        <v>17</v>
      </c>
      <c r="B71" s="39">
        <v>119</v>
      </c>
      <c r="C71" s="39">
        <v>120</v>
      </c>
      <c r="D71" s="39">
        <v>121</v>
      </c>
      <c r="E71" s="39">
        <v>122</v>
      </c>
      <c r="F71" s="39">
        <v>18</v>
      </c>
      <c r="G71" s="24">
        <f t="shared" si="33"/>
        <v>2</v>
      </c>
      <c r="H71" s="24">
        <f t="shared" si="33"/>
        <v>4</v>
      </c>
      <c r="I71" s="24">
        <f t="shared" si="33"/>
        <v>5</v>
      </c>
      <c r="K71" s="42">
        <f t="shared" si="42"/>
        <v>55032</v>
      </c>
      <c r="L71" s="43">
        <f t="shared" si="42"/>
        <v>37507</v>
      </c>
      <c r="M71" s="43">
        <f t="shared" si="42"/>
        <v>0.003</v>
      </c>
      <c r="N71" s="43">
        <f t="shared" si="42"/>
        <v>2.003</v>
      </c>
      <c r="O71" s="43">
        <f t="shared" si="42"/>
        <v>3001031</v>
      </c>
      <c r="P71" s="43">
        <f t="shared" si="42"/>
        <v>18.005668</v>
      </c>
      <c r="U71" s="32">
        <f t="shared" si="36"/>
        <v>11</v>
      </c>
      <c r="V71" s="33" t="str">
        <f>VLOOKUP($U71,[0]!DB04,$G71,0)</f>
        <v>20m³ 6dm³ </v>
      </c>
      <c r="W71" s="34" t="str">
        <f t="shared" si="37"/>
        <v>·</v>
      </c>
      <c r="X71" s="34" t="str">
        <f t="shared" si="38"/>
        <v>=</v>
      </c>
      <c r="Y71" s="35">
        <f t="shared" si="34"/>
        <v>11</v>
      </c>
      <c r="Z71" s="36" t="str">
        <f>VLOOKUP($U71,[0]!DB04,$H71,0)</f>
        <v>m³</v>
      </c>
      <c r="AB71" s="32">
        <f t="shared" si="39"/>
        <v>23</v>
      </c>
      <c r="AC71" s="33" t="str">
        <f>VLOOKUP($AB71,[0]!DB04,$G71,0)</f>
        <v>38m³ 735cm³ </v>
      </c>
      <c r="AD71" s="34" t="str">
        <f t="shared" si="40"/>
        <v>·</v>
      </c>
      <c r="AE71" s="34" t="str">
        <f t="shared" si="41"/>
        <v>=</v>
      </c>
      <c r="AF71" s="35">
        <f t="shared" si="35"/>
        <v>23</v>
      </c>
      <c r="AG71" s="36" t="str">
        <f>VLOOKUP($AB71,[0]!DB04,$H71,0)</f>
        <v>cm³</v>
      </c>
      <c r="AH71" s="31"/>
    </row>
    <row r="72" spans="1:34" ht="19.5" customHeight="1" thickBot="1">
      <c r="A72" s="39">
        <v>123</v>
      </c>
      <c r="B72" s="39">
        <v>19</v>
      </c>
      <c r="C72" s="39">
        <v>20</v>
      </c>
      <c r="D72" s="39">
        <v>22</v>
      </c>
      <c r="E72" s="39">
        <v>21</v>
      </c>
      <c r="F72" s="39">
        <v>124</v>
      </c>
      <c r="G72" s="24">
        <f t="shared" si="33"/>
        <v>2</v>
      </c>
      <c r="H72" s="24">
        <f t="shared" si="33"/>
        <v>4</v>
      </c>
      <c r="I72" s="24">
        <f t="shared" si="33"/>
        <v>5</v>
      </c>
      <c r="K72" s="42">
        <f t="shared" si="42"/>
        <v>19000367.5</v>
      </c>
      <c r="L72" s="43">
        <f t="shared" si="42"/>
        <v>75014</v>
      </c>
      <c r="M72" s="43">
        <f t="shared" si="42"/>
        <v>0.006025</v>
      </c>
      <c r="N72" s="43">
        <f t="shared" si="42"/>
        <v>6002062</v>
      </c>
      <c r="O72" s="43">
        <f t="shared" si="42"/>
        <v>4.00749</v>
      </c>
      <c r="P72" s="43">
        <f t="shared" si="42"/>
        <v>1.049</v>
      </c>
      <c r="U72" s="44">
        <f t="shared" si="36"/>
        <v>12</v>
      </c>
      <c r="V72" s="45" t="str">
        <f>VLOOKUP($U72,[0]!DB04,$G72,0)</f>
        <v>587dm³ 5cm³ </v>
      </c>
      <c r="W72" s="46" t="str">
        <f t="shared" si="37"/>
        <v>·</v>
      </c>
      <c r="X72" s="46" t="str">
        <f t="shared" si="38"/>
        <v>=</v>
      </c>
      <c r="Y72" s="47">
        <f t="shared" si="34"/>
        <v>12</v>
      </c>
      <c r="Z72" s="48" t="str">
        <f>VLOOKUP($U72,[0]!DB04,$H72,0)</f>
        <v>m³</v>
      </c>
      <c r="AB72" s="44">
        <f t="shared" si="39"/>
        <v>24</v>
      </c>
      <c r="AC72" s="45" t="str">
        <f>VLOOKUP($AB72,[0]!DB04,$G72,0)</f>
        <v>2dm³ 99cm³ 841mm³ </v>
      </c>
      <c r="AD72" s="46" t="str">
        <f t="shared" si="40"/>
        <v>·</v>
      </c>
      <c r="AE72" s="46" t="str">
        <f t="shared" si="41"/>
        <v>=</v>
      </c>
      <c r="AF72" s="47">
        <f t="shared" si="35"/>
        <v>24</v>
      </c>
      <c r="AG72" s="48" t="str">
        <f>VLOOKUP($AB72,[0]!DB04,$H72,0)</f>
        <v>dm³</v>
      </c>
      <c r="AH72" s="31"/>
    </row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30" customHeight="1" thickBot="1"/>
    <row r="81" spans="1:34" ht="19.5" customHeight="1">
      <c r="A81" s="23"/>
      <c r="B81" s="23"/>
      <c r="C81" s="23"/>
      <c r="D81" s="23"/>
      <c r="E81" s="23"/>
      <c r="F81" s="23"/>
      <c r="G81" s="24">
        <f aca="true" t="shared" si="43" ref="G81:I92">G61</f>
        <v>2</v>
      </c>
      <c r="H81" s="24">
        <f t="shared" si="43"/>
        <v>4</v>
      </c>
      <c r="I81" s="24">
        <f t="shared" si="43"/>
        <v>5</v>
      </c>
      <c r="K81" s="118" t="str">
        <f>K61</f>
        <v>Raummaße</v>
      </c>
      <c r="L81" s="119"/>
      <c r="M81" s="119"/>
      <c r="N81" s="119"/>
      <c r="O81" s="119"/>
      <c r="P81" s="122">
        <f>P61+1</f>
        <v>5</v>
      </c>
      <c r="U81" s="26">
        <v>1</v>
      </c>
      <c r="V81" s="27" t="str">
        <f>VLOOKUP($U81,[0]!DB05,$G81,0)</f>
        <v>32m³ 8dm³ </v>
      </c>
      <c r="W81" s="28" t="s">
        <v>9</v>
      </c>
      <c r="X81" s="28" t="s">
        <v>10</v>
      </c>
      <c r="Y81" s="29">
        <f aca="true" t="shared" si="44" ref="Y81:Y92">VLOOKUP($U81,DB05,$I81,0)</f>
        <v>1</v>
      </c>
      <c r="Z81" s="30" t="str">
        <f>VLOOKUP($U81,[0]!DB05,$H81,0)</f>
        <v>m³</v>
      </c>
      <c r="AB81" s="26">
        <f>U92+1</f>
        <v>13</v>
      </c>
      <c r="AC81" s="27" t="str">
        <f>VLOOKUP($AB81,[0]!DB05,$G81,0)</f>
        <v>11mm³ </v>
      </c>
      <c r="AD81" s="28" t="s">
        <v>9</v>
      </c>
      <c r="AE81" s="28" t="s">
        <v>10</v>
      </c>
      <c r="AF81" s="29">
        <f aca="true" t="shared" si="45" ref="AF81:AF92">VLOOKUP($AB81,DB05,$I81,0)</f>
        <v>13</v>
      </c>
      <c r="AG81" s="30" t="str">
        <f>VLOOKUP($AB81,[0]!DB05,$H81,0)</f>
        <v>dm³</v>
      </c>
      <c r="AH81" s="31"/>
    </row>
    <row r="82" spans="1:34" ht="19.5" customHeight="1">
      <c r="A82" s="23"/>
      <c r="B82" s="23"/>
      <c r="C82" s="23"/>
      <c r="D82" s="23"/>
      <c r="E82" s="23"/>
      <c r="F82" s="23"/>
      <c r="G82" s="24">
        <f t="shared" si="43"/>
        <v>2</v>
      </c>
      <c r="H82" s="24">
        <f t="shared" si="43"/>
        <v>4</v>
      </c>
      <c r="I82" s="24">
        <f t="shared" si="43"/>
        <v>5</v>
      </c>
      <c r="K82" s="120"/>
      <c r="L82" s="121"/>
      <c r="M82" s="121"/>
      <c r="N82" s="121"/>
      <c r="O82" s="121"/>
      <c r="P82" s="123">
        <f>P62+1</f>
        <v>4</v>
      </c>
      <c r="U82" s="32">
        <f aca="true" t="shared" si="46" ref="U82:U92">U81+1</f>
        <v>2</v>
      </c>
      <c r="V82" s="33" t="str">
        <f>VLOOKUP($U82,[0]!DB05,$G82,0)</f>
        <v>95m³ 930dm³ </v>
      </c>
      <c r="W82" s="34" t="str">
        <f aca="true" t="shared" si="47" ref="W82:W92">W81</f>
        <v>·</v>
      </c>
      <c r="X82" s="34" t="str">
        <f aca="true" t="shared" si="48" ref="X82:X92">X81</f>
        <v>=</v>
      </c>
      <c r="Y82" s="35">
        <f t="shared" si="44"/>
        <v>2</v>
      </c>
      <c r="Z82" s="36" t="str">
        <f>VLOOKUP($U82,[0]!DB05,$H82,0)</f>
        <v>m³</v>
      </c>
      <c r="AB82" s="32">
        <f aca="true" t="shared" si="49" ref="AB82:AB92">AB81+1</f>
        <v>14</v>
      </c>
      <c r="AC82" s="33" t="str">
        <f>VLOOKUP($AB82,[0]!DB05,$G82,0)</f>
        <v>8m³ 8dm³ 682cm³ </v>
      </c>
      <c r="AD82" s="34" t="str">
        <f aca="true" t="shared" si="50" ref="AD82:AD92">AD81</f>
        <v>·</v>
      </c>
      <c r="AE82" s="34" t="str">
        <f aca="true" t="shared" si="51" ref="AE82:AE92">AE81</f>
        <v>=</v>
      </c>
      <c r="AF82" s="35">
        <f t="shared" si="45"/>
        <v>14</v>
      </c>
      <c r="AG82" s="36" t="str">
        <f>VLOOKUP($AB82,[0]!DB05,$H82,0)</f>
        <v>dm³</v>
      </c>
      <c r="AH82" s="31"/>
    </row>
    <row r="83" spans="1:34" ht="19.5" customHeight="1" thickBot="1">
      <c r="A83" s="37">
        <v>4</v>
      </c>
      <c r="B83" s="37">
        <f>A83</f>
        <v>4</v>
      </c>
      <c r="C83" s="37">
        <f>B83</f>
        <v>4</v>
      </c>
      <c r="D83" s="37">
        <f>C83</f>
        <v>4</v>
      </c>
      <c r="E83" s="37">
        <f>D83</f>
        <v>4</v>
      </c>
      <c r="F83" s="37">
        <f>E83</f>
        <v>4</v>
      </c>
      <c r="G83" s="24">
        <f t="shared" si="43"/>
        <v>2</v>
      </c>
      <c r="H83" s="24">
        <f t="shared" si="43"/>
        <v>4</v>
      </c>
      <c r="I83" s="24">
        <f t="shared" si="43"/>
        <v>5</v>
      </c>
      <c r="K83" s="125" t="s">
        <v>11</v>
      </c>
      <c r="L83" s="126"/>
      <c r="M83" s="126"/>
      <c r="N83" s="126"/>
      <c r="O83" s="127"/>
      <c r="P83" s="124">
        <f>P63+1</f>
        <v>4</v>
      </c>
      <c r="U83" s="32">
        <f t="shared" si="46"/>
        <v>3</v>
      </c>
      <c r="V83" s="33" t="str">
        <f>VLOOKUP($U83,[0]!DB05,$G83,0)</f>
        <v>87dm³ 1cm³ </v>
      </c>
      <c r="W83" s="34" t="str">
        <f t="shared" si="47"/>
        <v>·</v>
      </c>
      <c r="X83" s="34" t="str">
        <f t="shared" si="48"/>
        <v>=</v>
      </c>
      <c r="Y83" s="35">
        <f t="shared" si="44"/>
        <v>3</v>
      </c>
      <c r="Z83" s="36" t="str">
        <f>VLOOKUP($U83,[0]!DB05,$H83,0)</f>
        <v>dm³</v>
      </c>
      <c r="AB83" s="32">
        <f t="shared" si="49"/>
        <v>15</v>
      </c>
      <c r="AC83" s="33" t="str">
        <f>VLOOKUP($AB83,[0]!DB05,$G83,0)</f>
        <v>87m³ 365cm³ </v>
      </c>
      <c r="AD83" s="34" t="str">
        <f t="shared" si="50"/>
        <v>·</v>
      </c>
      <c r="AE83" s="34" t="str">
        <f t="shared" si="51"/>
        <v>=</v>
      </c>
      <c r="AF83" s="35">
        <f t="shared" si="45"/>
        <v>15</v>
      </c>
      <c r="AG83" s="36" t="str">
        <f>VLOOKUP($AB83,[0]!DB05,$H83,0)</f>
        <v>dm³</v>
      </c>
      <c r="AH83" s="31"/>
    </row>
    <row r="84" spans="1:34" ht="19.5" customHeight="1" thickBot="1">
      <c r="A84" s="111">
        <f>P81</f>
        <v>5</v>
      </c>
      <c r="B84" s="111"/>
      <c r="C84" s="111"/>
      <c r="D84" s="111"/>
      <c r="E84" s="111"/>
      <c r="F84" s="111"/>
      <c r="G84" s="24">
        <f t="shared" si="43"/>
        <v>2</v>
      </c>
      <c r="H84" s="24">
        <f t="shared" si="43"/>
        <v>4</v>
      </c>
      <c r="I84" s="24">
        <f t="shared" si="43"/>
        <v>5</v>
      </c>
      <c r="K84" s="38"/>
      <c r="L84" s="38"/>
      <c r="M84" s="38"/>
      <c r="N84" s="38"/>
      <c r="O84" s="38"/>
      <c r="P84" s="38"/>
      <c r="U84" s="32">
        <f t="shared" si="46"/>
        <v>4</v>
      </c>
      <c r="V84" s="33" t="str">
        <f>VLOOKUP($U84,[0]!DB05,$G84,0)</f>
        <v>1dm³ 55cm³ </v>
      </c>
      <c r="W84" s="34" t="str">
        <f t="shared" si="47"/>
        <v>·</v>
      </c>
      <c r="X84" s="34" t="str">
        <f t="shared" si="48"/>
        <v>=</v>
      </c>
      <c r="Y84" s="35">
        <f t="shared" si="44"/>
        <v>4</v>
      </c>
      <c r="Z84" s="36" t="str">
        <f>VLOOKUP($U84,[0]!DB05,$H84,0)</f>
        <v>cm³</v>
      </c>
      <c r="AB84" s="32">
        <f t="shared" si="49"/>
        <v>16</v>
      </c>
      <c r="AC84" s="33" t="str">
        <f>VLOOKUP($AB84,[0]!DB05,$G84,0)</f>
        <v>75m³ 98dm³ </v>
      </c>
      <c r="AD84" s="34" t="str">
        <f t="shared" si="50"/>
        <v>·</v>
      </c>
      <c r="AE84" s="34" t="str">
        <f t="shared" si="51"/>
        <v>=</v>
      </c>
      <c r="AF84" s="35">
        <f t="shared" si="45"/>
        <v>16</v>
      </c>
      <c r="AG84" s="36" t="str">
        <f>VLOOKUP($AB84,[0]!DB05,$H84,0)</f>
        <v>dm³</v>
      </c>
      <c r="AH84" s="31"/>
    </row>
    <row r="85" spans="1:34" ht="19.5" customHeight="1" thickBot="1">
      <c r="A85" s="39">
        <v>15</v>
      </c>
      <c r="B85" s="39">
        <v>101</v>
      </c>
      <c r="C85" s="39">
        <v>14</v>
      </c>
      <c r="D85" s="39">
        <v>102</v>
      </c>
      <c r="E85" s="39">
        <v>13</v>
      </c>
      <c r="F85" s="39">
        <v>103</v>
      </c>
      <c r="G85" s="24">
        <f t="shared" si="43"/>
        <v>2</v>
      </c>
      <c r="H85" s="24">
        <f t="shared" si="43"/>
        <v>4</v>
      </c>
      <c r="I85" s="24">
        <f t="shared" si="43"/>
        <v>5</v>
      </c>
      <c r="K85" s="40">
        <f aca="true" t="shared" si="52" ref="K85:P92">VLOOKUP(A85,DB05,A$3,0)</f>
        <v>87000.365</v>
      </c>
      <c r="L85" s="41">
        <f t="shared" si="52"/>
        <v>16.004</v>
      </c>
      <c r="M85" s="41">
        <f t="shared" si="52"/>
        <v>8008.682</v>
      </c>
      <c r="N85" s="41">
        <f t="shared" si="52"/>
        <v>47.965</v>
      </c>
      <c r="O85" s="41">
        <f t="shared" si="52"/>
        <v>1.1E-05</v>
      </c>
      <c r="P85" s="41">
        <f t="shared" si="52"/>
        <v>43.5</v>
      </c>
      <c r="U85" s="32">
        <f t="shared" si="46"/>
        <v>5</v>
      </c>
      <c r="V85" s="33" t="str">
        <f>VLOOKUP($U85,[0]!DB05,$G85,0)</f>
        <v>1m³ 696dm³ </v>
      </c>
      <c r="W85" s="34" t="str">
        <f t="shared" si="47"/>
        <v>·</v>
      </c>
      <c r="X85" s="34" t="str">
        <f t="shared" si="48"/>
        <v>=</v>
      </c>
      <c r="Y85" s="35">
        <f t="shared" si="44"/>
        <v>5</v>
      </c>
      <c r="Z85" s="36" t="str">
        <f>VLOOKUP($U85,[0]!DB05,$H85,0)</f>
        <v>m³</v>
      </c>
      <c r="AB85" s="32">
        <f t="shared" si="49"/>
        <v>17</v>
      </c>
      <c r="AC85" s="33" t="str">
        <f>VLOOKUP($AB85,[0]!DB05,$G85,0)</f>
        <v>38dm³ </v>
      </c>
      <c r="AD85" s="34" t="str">
        <f t="shared" si="50"/>
        <v>·</v>
      </c>
      <c r="AE85" s="34" t="str">
        <f t="shared" si="51"/>
        <v>=</v>
      </c>
      <c r="AF85" s="35">
        <f t="shared" si="45"/>
        <v>17</v>
      </c>
      <c r="AG85" s="36" t="str">
        <f>VLOOKUP($AB85,[0]!DB05,$H85,0)</f>
        <v>cm³</v>
      </c>
      <c r="AH85" s="31"/>
    </row>
    <row r="86" spans="1:34" ht="19.5" customHeight="1" thickBot="1">
      <c r="A86" s="39">
        <v>104</v>
      </c>
      <c r="B86" s="39">
        <v>6</v>
      </c>
      <c r="C86" s="39">
        <v>105</v>
      </c>
      <c r="D86" s="39">
        <v>5</v>
      </c>
      <c r="E86" s="39">
        <v>106</v>
      </c>
      <c r="F86" s="39">
        <v>24</v>
      </c>
      <c r="G86" s="24">
        <f t="shared" si="43"/>
        <v>2</v>
      </c>
      <c r="H86" s="24">
        <f t="shared" si="43"/>
        <v>4</v>
      </c>
      <c r="I86" s="24">
        <f t="shared" si="43"/>
        <v>5</v>
      </c>
      <c r="K86" s="42">
        <f t="shared" si="52"/>
        <v>527.5</v>
      </c>
      <c r="L86" s="43">
        <f t="shared" si="52"/>
        <v>72500</v>
      </c>
      <c r="M86" s="43">
        <f t="shared" si="52"/>
        <v>0.848</v>
      </c>
      <c r="N86" s="43">
        <f t="shared" si="52"/>
        <v>1.6960000000000002</v>
      </c>
      <c r="O86" s="43">
        <f t="shared" si="52"/>
        <v>36250</v>
      </c>
      <c r="P86" s="43">
        <f t="shared" si="52"/>
        <v>4007686</v>
      </c>
      <c r="U86" s="32">
        <f t="shared" si="46"/>
        <v>6</v>
      </c>
      <c r="V86" s="33" t="str">
        <f>VLOOKUP($U86,[0]!DB05,$G86,0)</f>
        <v>72m³ 500dm³ </v>
      </c>
      <c r="W86" s="34" t="str">
        <f t="shared" si="47"/>
        <v>·</v>
      </c>
      <c r="X86" s="34" t="str">
        <f t="shared" si="48"/>
        <v>=</v>
      </c>
      <c r="Y86" s="35">
        <f t="shared" si="44"/>
        <v>6</v>
      </c>
      <c r="Z86" s="36" t="str">
        <f>VLOOKUP($U86,[0]!DB05,$H86,0)</f>
        <v>dm³</v>
      </c>
      <c r="AB86" s="32">
        <f t="shared" si="49"/>
        <v>18</v>
      </c>
      <c r="AC86" s="33" t="str">
        <f>VLOOKUP($AB86,[0]!DB05,$G86,0)</f>
        <v>861dm³ 7cm³ 918mm³ </v>
      </c>
      <c r="AD86" s="34" t="str">
        <f t="shared" si="50"/>
        <v>·</v>
      </c>
      <c r="AE86" s="34" t="str">
        <f t="shared" si="51"/>
        <v>=</v>
      </c>
      <c r="AF86" s="35">
        <f t="shared" si="45"/>
        <v>18</v>
      </c>
      <c r="AG86" s="36" t="str">
        <f>VLOOKUP($AB86,[0]!DB05,$H86,0)</f>
        <v>dm³</v>
      </c>
      <c r="AH86" s="31"/>
    </row>
    <row r="87" spans="1:34" ht="19.5" customHeight="1" thickBot="1">
      <c r="A87" s="39">
        <v>16</v>
      </c>
      <c r="B87" s="39">
        <v>107</v>
      </c>
      <c r="C87" s="39">
        <v>1</v>
      </c>
      <c r="D87" s="39">
        <v>108</v>
      </c>
      <c r="E87" s="39">
        <v>12</v>
      </c>
      <c r="F87" s="39">
        <v>109</v>
      </c>
      <c r="G87" s="24">
        <f t="shared" si="43"/>
        <v>2</v>
      </c>
      <c r="H87" s="24">
        <f t="shared" si="43"/>
        <v>4</v>
      </c>
      <c r="I87" s="24">
        <f t="shared" si="43"/>
        <v>5</v>
      </c>
      <c r="K87" s="42">
        <f t="shared" si="52"/>
        <v>75098</v>
      </c>
      <c r="L87" s="43">
        <f t="shared" si="52"/>
        <v>16.319</v>
      </c>
      <c r="M87" s="43">
        <f t="shared" si="52"/>
        <v>32.008</v>
      </c>
      <c r="N87" s="43">
        <f t="shared" si="52"/>
        <v>182.001</v>
      </c>
      <c r="O87" s="43">
        <f t="shared" si="52"/>
        <v>0.422016</v>
      </c>
      <c r="P87" s="43">
        <f t="shared" si="52"/>
        <v>23000016</v>
      </c>
      <c r="U87" s="32">
        <f t="shared" si="46"/>
        <v>7</v>
      </c>
      <c r="V87" s="33" t="str">
        <f>VLOOKUP($U87,[0]!DB05,$G87,0)</f>
        <v>32cm³ 638mm³ </v>
      </c>
      <c r="W87" s="34" t="str">
        <f t="shared" si="47"/>
        <v>·</v>
      </c>
      <c r="X87" s="34" t="str">
        <f t="shared" si="48"/>
        <v>=</v>
      </c>
      <c r="Y87" s="35">
        <f t="shared" si="44"/>
        <v>7</v>
      </c>
      <c r="Z87" s="36" t="str">
        <f>VLOOKUP($U87,[0]!DB05,$H87,0)</f>
        <v>cm³</v>
      </c>
      <c r="AB87" s="32">
        <f t="shared" si="49"/>
        <v>19</v>
      </c>
      <c r="AC87" s="33" t="str">
        <f>VLOOKUP($AB87,[0]!DB05,$G87,0)</f>
        <v>7m³ 4dm³ </v>
      </c>
      <c r="AD87" s="34" t="str">
        <f t="shared" si="50"/>
        <v>·</v>
      </c>
      <c r="AE87" s="34" t="str">
        <f t="shared" si="51"/>
        <v>=</v>
      </c>
      <c r="AF87" s="35">
        <f t="shared" si="45"/>
        <v>19</v>
      </c>
      <c r="AG87" s="36" t="str">
        <f>VLOOKUP($AB87,[0]!DB05,$H87,0)</f>
        <v>dm³</v>
      </c>
      <c r="AH87" s="31"/>
    </row>
    <row r="88" spans="1:34" ht="19.5" customHeight="1" thickBot="1">
      <c r="A88" s="39">
        <v>110</v>
      </c>
      <c r="B88" s="39">
        <v>7</v>
      </c>
      <c r="C88" s="39">
        <v>111</v>
      </c>
      <c r="D88" s="39">
        <v>4</v>
      </c>
      <c r="E88" s="39">
        <v>112</v>
      </c>
      <c r="F88" s="39">
        <v>23</v>
      </c>
      <c r="G88" s="24">
        <f t="shared" si="43"/>
        <v>2</v>
      </c>
      <c r="H88" s="24">
        <f t="shared" si="43"/>
        <v>4</v>
      </c>
      <c r="I88" s="24">
        <f t="shared" si="43"/>
        <v>5</v>
      </c>
      <c r="K88" s="42">
        <f t="shared" si="52"/>
        <v>1.023</v>
      </c>
      <c r="L88" s="43">
        <f t="shared" si="52"/>
        <v>32.638</v>
      </c>
      <c r="M88" s="43">
        <f t="shared" si="52"/>
        <v>32.156</v>
      </c>
      <c r="N88" s="43">
        <f t="shared" si="52"/>
        <v>1055</v>
      </c>
      <c r="O88" s="43">
        <f t="shared" si="52"/>
        <v>0.211</v>
      </c>
      <c r="P88" s="43">
        <f t="shared" si="52"/>
        <v>98000043</v>
      </c>
      <c r="U88" s="32">
        <f t="shared" si="46"/>
        <v>8</v>
      </c>
      <c r="V88" s="33" t="str">
        <f>VLOOKUP($U88,[0]!DB05,$G88,0)</f>
        <v>364dm³ 3cm³ </v>
      </c>
      <c r="W88" s="34" t="str">
        <f t="shared" si="47"/>
        <v>·</v>
      </c>
      <c r="X88" s="34" t="str">
        <f t="shared" si="48"/>
        <v>=</v>
      </c>
      <c r="Y88" s="35">
        <f t="shared" si="44"/>
        <v>8</v>
      </c>
      <c r="Z88" s="36" t="str">
        <f>VLOOKUP($U88,[0]!DB05,$H88,0)</f>
        <v>dm³</v>
      </c>
      <c r="AB88" s="32">
        <f t="shared" si="49"/>
        <v>20</v>
      </c>
      <c r="AC88" s="33" t="str">
        <f>VLOOKUP($AB88,[0]!DB05,$G88,0)</f>
        <v>427cm³ </v>
      </c>
      <c r="AD88" s="34" t="str">
        <f t="shared" si="50"/>
        <v>·</v>
      </c>
      <c r="AE88" s="34" t="str">
        <f t="shared" si="51"/>
        <v>=</v>
      </c>
      <c r="AF88" s="35">
        <f t="shared" si="45"/>
        <v>20</v>
      </c>
      <c r="AG88" s="36" t="str">
        <f>VLOOKUP($AB88,[0]!DB05,$H88,0)</f>
        <v>dm³</v>
      </c>
      <c r="AH88" s="31"/>
    </row>
    <row r="89" spans="1:34" ht="19.5" customHeight="1" thickBot="1">
      <c r="A89" s="39">
        <v>17</v>
      </c>
      <c r="B89" s="39">
        <v>113</v>
      </c>
      <c r="C89" s="39">
        <v>2</v>
      </c>
      <c r="D89" s="39">
        <v>114</v>
      </c>
      <c r="E89" s="39">
        <v>11</v>
      </c>
      <c r="F89" s="39">
        <v>115</v>
      </c>
      <c r="G89" s="24">
        <f t="shared" si="43"/>
        <v>2</v>
      </c>
      <c r="H89" s="24">
        <f t="shared" si="43"/>
        <v>4</v>
      </c>
      <c r="I89" s="24">
        <f t="shared" si="43"/>
        <v>5</v>
      </c>
      <c r="K89" s="42">
        <f t="shared" si="52"/>
        <v>38000</v>
      </c>
      <c r="L89" s="43">
        <f t="shared" si="52"/>
        <v>0</v>
      </c>
      <c r="M89" s="43">
        <f t="shared" si="52"/>
        <v>95.93</v>
      </c>
      <c r="N89" s="43">
        <f t="shared" si="52"/>
        <v>4004.341</v>
      </c>
      <c r="O89" s="43">
        <f t="shared" si="52"/>
        <v>64.312</v>
      </c>
      <c r="P89" s="43">
        <f t="shared" si="52"/>
        <v>43500.182</v>
      </c>
      <c r="U89" s="32">
        <f t="shared" si="46"/>
        <v>9</v>
      </c>
      <c r="V89" s="33" t="str">
        <f>VLOOKUP($U89,[0]!DB05,$G89,0)</f>
        <v>46m³ 32cm³ </v>
      </c>
      <c r="W89" s="34" t="str">
        <f t="shared" si="47"/>
        <v>·</v>
      </c>
      <c r="X89" s="34" t="str">
        <f t="shared" si="48"/>
        <v>=</v>
      </c>
      <c r="Y89" s="35">
        <f t="shared" si="44"/>
        <v>9</v>
      </c>
      <c r="Z89" s="36" t="str">
        <f>VLOOKUP($U89,[0]!DB05,$H89,0)</f>
        <v>cm³</v>
      </c>
      <c r="AB89" s="32">
        <f t="shared" si="49"/>
        <v>21</v>
      </c>
      <c r="AC89" s="33" t="str">
        <f>VLOOKUP($AB89,[0]!DB05,$G89,0)</f>
        <v>1m³ 383dm³ 83cm³ </v>
      </c>
      <c r="AD89" s="34" t="str">
        <f t="shared" si="50"/>
        <v>·</v>
      </c>
      <c r="AE89" s="34" t="str">
        <f t="shared" si="51"/>
        <v>=</v>
      </c>
      <c r="AF89" s="35">
        <f t="shared" si="45"/>
        <v>21</v>
      </c>
      <c r="AG89" s="36" t="str">
        <f>VLOOKUP($AB89,[0]!DB05,$H89,0)</f>
        <v>dm³</v>
      </c>
      <c r="AH89" s="31"/>
    </row>
    <row r="90" spans="1:34" ht="19.5" customHeight="1" thickBot="1">
      <c r="A90" s="39">
        <v>116</v>
      </c>
      <c r="B90" s="39">
        <v>8</v>
      </c>
      <c r="C90" s="39">
        <v>117</v>
      </c>
      <c r="D90" s="39">
        <v>3</v>
      </c>
      <c r="E90" s="39">
        <v>118</v>
      </c>
      <c r="F90" s="39">
        <v>22</v>
      </c>
      <c r="G90" s="24">
        <f t="shared" si="43"/>
        <v>2</v>
      </c>
      <c r="H90" s="24">
        <f t="shared" si="43"/>
        <v>4</v>
      </c>
      <c r="I90" s="24">
        <f t="shared" si="43"/>
        <v>5</v>
      </c>
      <c r="K90" s="42">
        <f t="shared" si="52"/>
        <v>37549</v>
      </c>
      <c r="L90" s="43">
        <f t="shared" si="52"/>
        <v>364.003</v>
      </c>
      <c r="M90" s="43">
        <f t="shared" si="52"/>
        <v>19000</v>
      </c>
      <c r="N90" s="43">
        <f t="shared" si="52"/>
        <v>87.001</v>
      </c>
      <c r="O90" s="43">
        <f t="shared" si="52"/>
        <v>430.503</v>
      </c>
      <c r="P90" s="43">
        <f t="shared" si="52"/>
        <v>2008230</v>
      </c>
      <c r="U90" s="32">
        <f t="shared" si="46"/>
        <v>10</v>
      </c>
      <c r="V90" s="33" t="str">
        <f>VLOOKUP($U90,[0]!DB05,$G90,0)</f>
        <v>2dm³ 47cm³ </v>
      </c>
      <c r="W90" s="34" t="str">
        <f t="shared" si="47"/>
        <v>·</v>
      </c>
      <c r="X90" s="34" t="str">
        <f t="shared" si="48"/>
        <v>=</v>
      </c>
      <c r="Y90" s="35">
        <f t="shared" si="44"/>
        <v>10</v>
      </c>
      <c r="Z90" s="36" t="str">
        <f>VLOOKUP($U90,[0]!DB05,$H90,0)</f>
        <v>dm³</v>
      </c>
      <c r="AB90" s="32">
        <f t="shared" si="49"/>
        <v>22</v>
      </c>
      <c r="AC90" s="33" t="str">
        <f>VLOOKUP($AB90,[0]!DB05,$G90,0)</f>
        <v>2m³ 8dm³ 230cm³ </v>
      </c>
      <c r="AD90" s="34" t="str">
        <f t="shared" si="50"/>
        <v>·</v>
      </c>
      <c r="AE90" s="34" t="str">
        <f t="shared" si="51"/>
        <v>=</v>
      </c>
      <c r="AF90" s="35">
        <f t="shared" si="45"/>
        <v>22</v>
      </c>
      <c r="AG90" s="36" t="str">
        <f>VLOOKUP($AB90,[0]!DB05,$H90,0)</f>
        <v>cm³</v>
      </c>
      <c r="AH90" s="31"/>
    </row>
    <row r="91" spans="1:34" ht="19.5" customHeight="1" thickBot="1">
      <c r="A91" s="39">
        <v>18</v>
      </c>
      <c r="B91" s="39">
        <v>119</v>
      </c>
      <c r="C91" s="39">
        <v>9</v>
      </c>
      <c r="D91" s="39">
        <v>120</v>
      </c>
      <c r="E91" s="39">
        <v>10</v>
      </c>
      <c r="F91" s="39">
        <v>121</v>
      </c>
      <c r="G91" s="24">
        <f t="shared" si="43"/>
        <v>2</v>
      </c>
      <c r="H91" s="24">
        <f t="shared" si="43"/>
        <v>4</v>
      </c>
      <c r="I91" s="24">
        <f t="shared" si="43"/>
        <v>5</v>
      </c>
      <c r="K91" s="42">
        <f t="shared" si="52"/>
        <v>861.0079179999999</v>
      </c>
      <c r="L91" s="43">
        <f t="shared" si="52"/>
        <v>3502</v>
      </c>
      <c r="M91" s="43">
        <f t="shared" si="52"/>
        <v>46000032</v>
      </c>
      <c r="N91" s="43">
        <f t="shared" si="52"/>
        <v>0.213</v>
      </c>
      <c r="O91" s="43">
        <f t="shared" si="52"/>
        <v>2.047</v>
      </c>
      <c r="P91" s="43">
        <f t="shared" si="52"/>
        <v>691.541</v>
      </c>
      <c r="U91" s="32">
        <f t="shared" si="46"/>
        <v>11</v>
      </c>
      <c r="V91" s="33" t="str">
        <f>VLOOKUP($U91,[0]!DB05,$G91,0)</f>
        <v>64m³ 312dm³ </v>
      </c>
      <c r="W91" s="34" t="str">
        <f t="shared" si="47"/>
        <v>·</v>
      </c>
      <c r="X91" s="34" t="str">
        <f t="shared" si="48"/>
        <v>=</v>
      </c>
      <c r="Y91" s="35">
        <f t="shared" si="44"/>
        <v>11</v>
      </c>
      <c r="Z91" s="36" t="str">
        <f>VLOOKUP($U91,[0]!DB05,$H91,0)</f>
        <v>m³</v>
      </c>
      <c r="AB91" s="32">
        <f t="shared" si="49"/>
        <v>23</v>
      </c>
      <c r="AC91" s="33" t="str">
        <f>VLOOKUP($AB91,[0]!DB05,$G91,0)</f>
        <v>98m³ 43cm³ </v>
      </c>
      <c r="AD91" s="34" t="str">
        <f t="shared" si="50"/>
        <v>·</v>
      </c>
      <c r="AE91" s="34" t="str">
        <f t="shared" si="51"/>
        <v>=</v>
      </c>
      <c r="AF91" s="35">
        <f t="shared" si="45"/>
        <v>23</v>
      </c>
      <c r="AG91" s="36" t="str">
        <f>VLOOKUP($AB91,[0]!DB05,$H91,0)</f>
        <v>cm³</v>
      </c>
      <c r="AH91" s="31"/>
    </row>
    <row r="92" spans="1:34" ht="19.5" customHeight="1" thickBot="1">
      <c r="A92" s="39">
        <v>122</v>
      </c>
      <c r="B92" s="39">
        <v>19</v>
      </c>
      <c r="C92" s="39">
        <v>123</v>
      </c>
      <c r="D92" s="39">
        <v>20</v>
      </c>
      <c r="E92" s="39">
        <v>124</v>
      </c>
      <c r="F92" s="39">
        <v>21</v>
      </c>
      <c r="G92" s="24">
        <f t="shared" si="43"/>
        <v>2</v>
      </c>
      <c r="H92" s="24">
        <f t="shared" si="43"/>
        <v>4</v>
      </c>
      <c r="I92" s="24">
        <f t="shared" si="43"/>
        <v>5</v>
      </c>
      <c r="K92" s="42">
        <f t="shared" si="52"/>
        <v>1004115</v>
      </c>
      <c r="L92" s="43">
        <f t="shared" si="52"/>
        <v>7004</v>
      </c>
      <c r="M92" s="43">
        <f t="shared" si="52"/>
        <v>49000021.5</v>
      </c>
      <c r="N92" s="43">
        <f t="shared" si="52"/>
        <v>0.427</v>
      </c>
      <c r="O92" s="43">
        <f t="shared" si="52"/>
        <v>2003843</v>
      </c>
      <c r="P92" s="43">
        <f t="shared" si="52"/>
        <v>1383.083</v>
      </c>
      <c r="U92" s="44">
        <f t="shared" si="46"/>
        <v>12</v>
      </c>
      <c r="V92" s="45" t="str">
        <f>VLOOKUP($U92,[0]!DB05,$G92,0)</f>
        <v>422dm³ 16cm³ </v>
      </c>
      <c r="W92" s="46" t="str">
        <f t="shared" si="47"/>
        <v>·</v>
      </c>
      <c r="X92" s="46" t="str">
        <f t="shared" si="48"/>
        <v>=</v>
      </c>
      <c r="Y92" s="47">
        <f t="shared" si="44"/>
        <v>12</v>
      </c>
      <c r="Z92" s="48" t="str">
        <f>VLOOKUP($U92,[0]!DB05,$H92,0)</f>
        <v>m³</v>
      </c>
      <c r="AB92" s="44">
        <f t="shared" si="49"/>
        <v>24</v>
      </c>
      <c r="AC92" s="45" t="str">
        <f>VLOOKUP($AB92,[0]!DB05,$G92,0)</f>
        <v>4dm³ 7cm³ 686mm³ </v>
      </c>
      <c r="AD92" s="46" t="str">
        <f t="shared" si="50"/>
        <v>·</v>
      </c>
      <c r="AE92" s="46" t="str">
        <f t="shared" si="51"/>
        <v>=</v>
      </c>
      <c r="AF92" s="47">
        <f t="shared" si="45"/>
        <v>24</v>
      </c>
      <c r="AG92" s="48" t="str">
        <f>VLOOKUP($AB92,[0]!DB05,$H92,0)</f>
        <v>mm³</v>
      </c>
      <c r="AH92" s="31"/>
    </row>
    <row r="93" ht="14.25" customHeight="1" hidden="1"/>
    <row r="94" ht="14.25" customHeight="1" hidden="1"/>
    <row r="95" ht="14.25" customHeight="1" hidden="1"/>
    <row r="96" ht="14.25" customHeight="1" hidden="1"/>
    <row r="97" ht="14.25" customHeight="1" hidden="1"/>
    <row r="98" ht="14.25" customHeight="1" hidden="1"/>
    <row r="99" ht="14.25" customHeight="1" hidden="1"/>
    <row r="100" ht="30" customHeight="1" thickBot="1"/>
    <row r="101" spans="1:34" ht="19.5" customHeight="1">
      <c r="A101" s="23"/>
      <c r="B101" s="23"/>
      <c r="C101" s="23"/>
      <c r="D101" s="23"/>
      <c r="E101" s="23"/>
      <c r="F101" s="23"/>
      <c r="G101" s="24">
        <f aca="true" t="shared" si="53" ref="G101:I112">G81</f>
        <v>2</v>
      </c>
      <c r="H101" s="24">
        <f t="shared" si="53"/>
        <v>4</v>
      </c>
      <c r="I101" s="24">
        <f t="shared" si="53"/>
        <v>5</v>
      </c>
      <c r="K101" s="118" t="str">
        <f>K81</f>
        <v>Raummaße</v>
      </c>
      <c r="L101" s="119"/>
      <c r="M101" s="119"/>
      <c r="N101" s="119"/>
      <c r="O101" s="119"/>
      <c r="P101" s="122">
        <f>P81+1</f>
        <v>6</v>
      </c>
      <c r="U101" s="26">
        <v>1</v>
      </c>
      <c r="V101" s="27" t="str">
        <f>VLOOKUP($U101,[0]!DB06,$G101,0)</f>
        <v>71m³ 80dm³ </v>
      </c>
      <c r="W101" s="28" t="s">
        <v>9</v>
      </c>
      <c r="X101" s="28" t="s">
        <v>10</v>
      </c>
      <c r="Y101" s="29">
        <f aca="true" t="shared" si="54" ref="Y101:Y112">VLOOKUP($U101,DB06,$I101,0)</f>
        <v>1</v>
      </c>
      <c r="Z101" s="30" t="str">
        <f>VLOOKUP($U101,[0]!DB06,$H101,0)</f>
        <v>m³</v>
      </c>
      <c r="AB101" s="26">
        <f>U112+1</f>
        <v>13</v>
      </c>
      <c r="AC101" s="27" t="str">
        <f>VLOOKUP($AB101,[0]!DB06,$G101,0)</f>
        <v>574mm³ </v>
      </c>
      <c r="AD101" s="28" t="s">
        <v>9</v>
      </c>
      <c r="AE101" s="28" t="s">
        <v>10</v>
      </c>
      <c r="AF101" s="29">
        <f aca="true" t="shared" si="55" ref="AF101:AF112">VLOOKUP($AB101,DB06,$I101,0)</f>
        <v>13</v>
      </c>
      <c r="AG101" s="30" t="str">
        <f>VLOOKUP($AB101,[0]!DB06,$H101,0)</f>
        <v>cm³</v>
      </c>
      <c r="AH101" s="31"/>
    </row>
    <row r="102" spans="1:34" ht="19.5" customHeight="1">
      <c r="A102" s="23"/>
      <c r="B102" s="23"/>
      <c r="C102" s="23"/>
      <c r="D102" s="23"/>
      <c r="E102" s="23"/>
      <c r="F102" s="23"/>
      <c r="G102" s="24">
        <f t="shared" si="53"/>
        <v>2</v>
      </c>
      <c r="H102" s="24">
        <f t="shared" si="53"/>
        <v>4</v>
      </c>
      <c r="I102" s="24">
        <f t="shared" si="53"/>
        <v>5</v>
      </c>
      <c r="K102" s="120"/>
      <c r="L102" s="121"/>
      <c r="M102" s="121"/>
      <c r="N102" s="121"/>
      <c r="O102" s="121"/>
      <c r="P102" s="123">
        <f>P82+1</f>
        <v>5</v>
      </c>
      <c r="U102" s="32">
        <f aca="true" t="shared" si="56" ref="U102:U112">U101+1</f>
        <v>2</v>
      </c>
      <c r="V102" s="33" t="str">
        <f>VLOOKUP($U102,[0]!DB06,$G102,0)</f>
        <v>32m³ 279dm³ </v>
      </c>
      <c r="W102" s="34" t="str">
        <f aca="true" t="shared" si="57" ref="W102:W112">W101</f>
        <v>·</v>
      </c>
      <c r="X102" s="34" t="str">
        <f aca="true" t="shared" si="58" ref="X102:X112">X101</f>
        <v>=</v>
      </c>
      <c r="Y102" s="35">
        <f t="shared" si="54"/>
        <v>2</v>
      </c>
      <c r="Z102" s="36" t="str">
        <f>VLOOKUP($U102,[0]!DB06,$H102,0)</f>
        <v>m³</v>
      </c>
      <c r="AB102" s="32">
        <f aca="true" t="shared" si="59" ref="AB102:AB112">AB101+1</f>
        <v>14</v>
      </c>
      <c r="AC102" s="33" t="str">
        <f>VLOOKUP($AB102,[0]!DB06,$G102,0)</f>
        <v>5m³ 803dm³ 75cm³ </v>
      </c>
      <c r="AD102" s="34" t="str">
        <f aca="true" t="shared" si="60" ref="AD102:AD112">AD101</f>
        <v>·</v>
      </c>
      <c r="AE102" s="34" t="str">
        <f aca="true" t="shared" si="61" ref="AE102:AE112">AE101</f>
        <v>=</v>
      </c>
      <c r="AF102" s="35">
        <f t="shared" si="55"/>
        <v>14</v>
      </c>
      <c r="AG102" s="36" t="str">
        <f>VLOOKUP($AB102,[0]!DB06,$H102,0)</f>
        <v>dm³</v>
      </c>
      <c r="AH102" s="31"/>
    </row>
    <row r="103" spans="1:34" ht="19.5" customHeight="1" thickBot="1">
      <c r="A103" s="37">
        <v>4</v>
      </c>
      <c r="B103" s="37">
        <f>A103</f>
        <v>4</v>
      </c>
      <c r="C103" s="37">
        <f>B103</f>
        <v>4</v>
      </c>
      <c r="D103" s="37">
        <f>C103</f>
        <v>4</v>
      </c>
      <c r="E103" s="37">
        <f>D103</f>
        <v>4</v>
      </c>
      <c r="F103" s="37">
        <f>E103</f>
        <v>4</v>
      </c>
      <c r="G103" s="24">
        <f t="shared" si="53"/>
        <v>2</v>
      </c>
      <c r="H103" s="24">
        <f t="shared" si="53"/>
        <v>4</v>
      </c>
      <c r="I103" s="24">
        <f t="shared" si="53"/>
        <v>5</v>
      </c>
      <c r="K103" s="125" t="s">
        <v>11</v>
      </c>
      <c r="L103" s="126"/>
      <c r="M103" s="126"/>
      <c r="N103" s="126"/>
      <c r="O103" s="127"/>
      <c r="P103" s="124">
        <f>P83+1</f>
        <v>5</v>
      </c>
      <c r="U103" s="32">
        <f t="shared" si="56"/>
        <v>3</v>
      </c>
      <c r="V103" s="33" t="str">
        <f>VLOOKUP($U103,[0]!DB06,$G103,0)</f>
        <v>412dm³ 919cm³ </v>
      </c>
      <c r="W103" s="34" t="str">
        <f t="shared" si="57"/>
        <v>·</v>
      </c>
      <c r="X103" s="34" t="str">
        <f t="shared" si="58"/>
        <v>=</v>
      </c>
      <c r="Y103" s="35">
        <f t="shared" si="54"/>
        <v>3</v>
      </c>
      <c r="Z103" s="36" t="str">
        <f>VLOOKUP($U103,[0]!DB06,$H103,0)</f>
        <v>dm³</v>
      </c>
      <c r="AB103" s="32">
        <f t="shared" si="59"/>
        <v>15</v>
      </c>
      <c r="AC103" s="33" t="str">
        <f>VLOOKUP($AB103,[0]!DB06,$G103,0)</f>
        <v>41m³ 57cm³ </v>
      </c>
      <c r="AD103" s="34" t="str">
        <f t="shared" si="60"/>
        <v>·</v>
      </c>
      <c r="AE103" s="34" t="str">
        <f t="shared" si="61"/>
        <v>=</v>
      </c>
      <c r="AF103" s="35">
        <f t="shared" si="55"/>
        <v>15</v>
      </c>
      <c r="AG103" s="36" t="str">
        <f>VLOOKUP($AB103,[0]!DB06,$H103,0)</f>
        <v>dm³</v>
      </c>
      <c r="AH103" s="31"/>
    </row>
    <row r="104" spans="1:34" ht="19.5" customHeight="1" thickBot="1">
      <c r="A104" s="111">
        <f>P101</f>
        <v>6</v>
      </c>
      <c r="B104" s="111"/>
      <c r="C104" s="111"/>
      <c r="D104" s="111"/>
      <c r="E104" s="111"/>
      <c r="F104" s="111"/>
      <c r="G104" s="24">
        <f t="shared" si="53"/>
        <v>2</v>
      </c>
      <c r="H104" s="24">
        <f t="shared" si="53"/>
        <v>4</v>
      </c>
      <c r="I104" s="24">
        <f t="shared" si="53"/>
        <v>5</v>
      </c>
      <c r="K104" s="38"/>
      <c r="L104" s="38"/>
      <c r="M104" s="38"/>
      <c r="N104" s="38"/>
      <c r="O104" s="38"/>
      <c r="P104" s="38"/>
      <c r="U104" s="32">
        <f t="shared" si="56"/>
        <v>4</v>
      </c>
      <c r="V104" s="33" t="str">
        <f>VLOOKUP($U104,[0]!DB06,$G104,0)</f>
        <v>534dm³ 3cm³ </v>
      </c>
      <c r="W104" s="34" t="str">
        <f t="shared" si="57"/>
        <v>·</v>
      </c>
      <c r="X104" s="34" t="str">
        <f t="shared" si="58"/>
        <v>=</v>
      </c>
      <c r="Y104" s="35">
        <f t="shared" si="54"/>
        <v>4</v>
      </c>
      <c r="Z104" s="36" t="str">
        <f>VLOOKUP($U104,[0]!DB06,$H104,0)</f>
        <v>dm³</v>
      </c>
      <c r="AB104" s="32">
        <f t="shared" si="59"/>
        <v>16</v>
      </c>
      <c r="AC104" s="33" t="str">
        <f>VLOOKUP($AB104,[0]!DB06,$G104,0)</f>
        <v>66m³ 6dm³ </v>
      </c>
      <c r="AD104" s="34" t="str">
        <f t="shared" si="60"/>
        <v>·</v>
      </c>
      <c r="AE104" s="34" t="str">
        <f t="shared" si="61"/>
        <v>=</v>
      </c>
      <c r="AF104" s="35">
        <f t="shared" si="55"/>
        <v>16</v>
      </c>
      <c r="AG104" s="36" t="str">
        <f>VLOOKUP($AB104,[0]!DB06,$H104,0)</f>
        <v>m³</v>
      </c>
      <c r="AH104" s="31"/>
    </row>
    <row r="105" spans="1:34" ht="19.5" customHeight="1" thickBot="1">
      <c r="A105" s="39">
        <v>101</v>
      </c>
      <c r="B105" s="39">
        <v>102</v>
      </c>
      <c r="C105" s="39">
        <v>103</v>
      </c>
      <c r="D105" s="39">
        <v>104</v>
      </c>
      <c r="E105" s="39">
        <v>105</v>
      </c>
      <c r="F105" s="39">
        <v>106</v>
      </c>
      <c r="G105" s="24">
        <f t="shared" si="53"/>
        <v>2</v>
      </c>
      <c r="H105" s="24">
        <f t="shared" si="53"/>
        <v>4</v>
      </c>
      <c r="I105" s="24">
        <f t="shared" si="53"/>
        <v>5</v>
      </c>
      <c r="K105" s="40">
        <f aca="true" t="shared" si="62" ref="K105:P112">VLOOKUP(A105,DB06,A$3,0)</f>
        <v>35.54</v>
      </c>
      <c r="L105" s="41">
        <f t="shared" si="62"/>
        <v>16.139</v>
      </c>
      <c r="M105" s="41">
        <f t="shared" si="62"/>
        <v>206.459</v>
      </c>
      <c r="N105" s="41">
        <f t="shared" si="62"/>
        <v>267.001</v>
      </c>
      <c r="O105" s="41">
        <f t="shared" si="62"/>
        <v>28.205</v>
      </c>
      <c r="P105" s="41">
        <f t="shared" si="62"/>
        <v>9.504</v>
      </c>
      <c r="U105" s="32">
        <f t="shared" si="56"/>
        <v>5</v>
      </c>
      <c r="V105" s="33" t="str">
        <f>VLOOKUP($U105,[0]!DB06,$G105,0)</f>
        <v>56m³ 410dm³ </v>
      </c>
      <c r="W105" s="34" t="str">
        <f t="shared" si="57"/>
        <v>·</v>
      </c>
      <c r="X105" s="34" t="str">
        <f t="shared" si="58"/>
        <v>=</v>
      </c>
      <c r="Y105" s="35">
        <f t="shared" si="54"/>
        <v>5</v>
      </c>
      <c r="Z105" s="36" t="str">
        <f>VLOOKUP($U105,[0]!DB06,$H105,0)</f>
        <v>m³</v>
      </c>
      <c r="AB105" s="32">
        <f t="shared" si="59"/>
        <v>17</v>
      </c>
      <c r="AC105" s="33" t="str">
        <f>VLOOKUP($AB105,[0]!DB06,$G105,0)</f>
        <v>7dm³ 9cm³ </v>
      </c>
      <c r="AD105" s="34" t="str">
        <f t="shared" si="60"/>
        <v>·</v>
      </c>
      <c r="AE105" s="34" t="str">
        <f t="shared" si="61"/>
        <v>=</v>
      </c>
      <c r="AF105" s="35">
        <f t="shared" si="55"/>
        <v>17</v>
      </c>
      <c r="AG105" s="36" t="str">
        <f>VLOOKUP($AB105,[0]!DB06,$H105,0)</f>
        <v>cm³</v>
      </c>
      <c r="AH105" s="31"/>
    </row>
    <row r="106" spans="1:34" ht="19.5" customHeight="1" thickBot="1">
      <c r="A106" s="39">
        <v>107</v>
      </c>
      <c r="B106" s="39">
        <v>21</v>
      </c>
      <c r="C106" s="39">
        <v>14</v>
      </c>
      <c r="D106" s="39">
        <v>23</v>
      </c>
      <c r="E106" s="39">
        <v>18</v>
      </c>
      <c r="F106" s="39">
        <v>108</v>
      </c>
      <c r="G106" s="24">
        <f t="shared" si="53"/>
        <v>2</v>
      </c>
      <c r="H106" s="24">
        <f t="shared" si="53"/>
        <v>4</v>
      </c>
      <c r="I106" s="24">
        <f t="shared" si="53"/>
        <v>5</v>
      </c>
      <c r="K106" s="42">
        <f t="shared" si="62"/>
        <v>3575</v>
      </c>
      <c r="L106" s="43">
        <f t="shared" si="62"/>
        <v>2055008</v>
      </c>
      <c r="M106" s="43">
        <f t="shared" si="62"/>
        <v>5803.075</v>
      </c>
      <c r="N106" s="43">
        <f t="shared" si="62"/>
        <v>28000089</v>
      </c>
      <c r="O106" s="43">
        <f t="shared" si="62"/>
        <v>26002.384</v>
      </c>
      <c r="P106" s="43">
        <f t="shared" si="62"/>
        <v>4.209</v>
      </c>
      <c r="U106" s="32">
        <f t="shared" si="56"/>
        <v>6</v>
      </c>
      <c r="V106" s="33" t="str">
        <f>VLOOKUP($U106,[0]!DB06,$G106,0)</f>
        <v>19m³ 9dm³ </v>
      </c>
      <c r="W106" s="34" t="str">
        <f t="shared" si="57"/>
        <v>·</v>
      </c>
      <c r="X106" s="34" t="str">
        <f t="shared" si="58"/>
        <v>=</v>
      </c>
      <c r="Y106" s="35">
        <f t="shared" si="54"/>
        <v>6</v>
      </c>
      <c r="Z106" s="36" t="str">
        <f>VLOOKUP($U106,[0]!DB06,$H106,0)</f>
        <v>m³</v>
      </c>
      <c r="AB106" s="32">
        <f t="shared" si="59"/>
        <v>18</v>
      </c>
      <c r="AC106" s="33" t="str">
        <f>VLOOKUP($AB106,[0]!DB06,$G106,0)</f>
        <v>26dm³ 2cm³ 384mm³ </v>
      </c>
      <c r="AD106" s="34" t="str">
        <f t="shared" si="60"/>
        <v>·</v>
      </c>
      <c r="AE106" s="34" t="str">
        <f t="shared" si="61"/>
        <v>=</v>
      </c>
      <c r="AF106" s="35">
        <f t="shared" si="55"/>
        <v>18</v>
      </c>
      <c r="AG106" s="36" t="str">
        <f>VLOOKUP($AB106,[0]!DB06,$H106,0)</f>
        <v>cm³</v>
      </c>
      <c r="AH106" s="31"/>
    </row>
    <row r="107" spans="1:34" ht="19.5" customHeight="1" thickBot="1">
      <c r="A107" s="39">
        <v>109</v>
      </c>
      <c r="B107" s="39">
        <v>7</v>
      </c>
      <c r="C107" s="39">
        <v>5</v>
      </c>
      <c r="D107" s="39">
        <v>6</v>
      </c>
      <c r="E107" s="39">
        <v>8</v>
      </c>
      <c r="F107" s="39">
        <v>110</v>
      </c>
      <c r="G107" s="24">
        <f t="shared" si="53"/>
        <v>2</v>
      </c>
      <c r="H107" s="24">
        <f t="shared" si="53"/>
        <v>4</v>
      </c>
      <c r="I107" s="24">
        <f t="shared" si="53"/>
        <v>5</v>
      </c>
      <c r="K107" s="42">
        <f t="shared" si="62"/>
        <v>8500.213</v>
      </c>
      <c r="L107" s="43">
        <f t="shared" si="62"/>
        <v>7150</v>
      </c>
      <c r="M107" s="43">
        <f t="shared" si="62"/>
        <v>56.41</v>
      </c>
      <c r="N107" s="43">
        <f t="shared" si="62"/>
        <v>19.009</v>
      </c>
      <c r="O107" s="43">
        <f t="shared" si="62"/>
        <v>8.418</v>
      </c>
      <c r="P107" s="43">
        <f t="shared" si="62"/>
        <v>73.506</v>
      </c>
      <c r="U107" s="32">
        <f t="shared" si="56"/>
        <v>7</v>
      </c>
      <c r="V107" s="33" t="str">
        <f>VLOOKUP($U107,[0]!DB06,$G107,0)</f>
        <v>7cm³ 150mm³ </v>
      </c>
      <c r="W107" s="34" t="str">
        <f t="shared" si="57"/>
        <v>·</v>
      </c>
      <c r="X107" s="34" t="str">
        <f t="shared" si="58"/>
        <v>=</v>
      </c>
      <c r="Y107" s="35">
        <f t="shared" si="54"/>
        <v>7</v>
      </c>
      <c r="Z107" s="36" t="str">
        <f>VLOOKUP($U107,[0]!DB06,$H107,0)</f>
        <v>mm³</v>
      </c>
      <c r="AB107" s="32">
        <f t="shared" si="59"/>
        <v>19</v>
      </c>
      <c r="AC107" s="33" t="str">
        <f>VLOOKUP($AB107,[0]!DB06,$G107,0)</f>
        <v>55m³ 62dm³ </v>
      </c>
      <c r="AD107" s="34" t="str">
        <f t="shared" si="60"/>
        <v>·</v>
      </c>
      <c r="AE107" s="34" t="str">
        <f t="shared" si="61"/>
        <v>=</v>
      </c>
      <c r="AF107" s="35">
        <f t="shared" si="55"/>
        <v>19</v>
      </c>
      <c r="AG107" s="36" t="str">
        <f>VLOOKUP($AB107,[0]!DB06,$H107,0)</f>
        <v>dm³</v>
      </c>
      <c r="AH107" s="31"/>
    </row>
    <row r="108" spans="1:34" ht="19.5" customHeight="1" thickBot="1">
      <c r="A108" s="39">
        <v>15</v>
      </c>
      <c r="B108" s="39">
        <v>1</v>
      </c>
      <c r="C108" s="39">
        <v>111</v>
      </c>
      <c r="D108" s="39">
        <v>112</v>
      </c>
      <c r="E108" s="39">
        <v>2</v>
      </c>
      <c r="F108" s="39">
        <v>16</v>
      </c>
      <c r="G108" s="24">
        <f t="shared" si="53"/>
        <v>2</v>
      </c>
      <c r="H108" s="24">
        <f t="shared" si="53"/>
        <v>4</v>
      </c>
      <c r="I108" s="24">
        <f t="shared" si="53"/>
        <v>5</v>
      </c>
      <c r="K108" s="42">
        <f t="shared" si="62"/>
        <v>41000.057</v>
      </c>
      <c r="L108" s="43">
        <f t="shared" si="62"/>
        <v>71.08</v>
      </c>
      <c r="M108" s="43">
        <f t="shared" si="62"/>
        <v>12.003</v>
      </c>
      <c r="N108" s="43">
        <f t="shared" si="62"/>
        <v>0.003</v>
      </c>
      <c r="O108" s="43">
        <f t="shared" si="62"/>
        <v>32.279</v>
      </c>
      <c r="P108" s="43">
        <f t="shared" si="62"/>
        <v>66.006</v>
      </c>
      <c r="U108" s="32">
        <f t="shared" si="56"/>
        <v>8</v>
      </c>
      <c r="V108" s="33" t="str">
        <f>VLOOKUP($U108,[0]!DB06,$G108,0)</f>
        <v>8dm³ 418cm³ </v>
      </c>
      <c r="W108" s="34" t="str">
        <f t="shared" si="57"/>
        <v>·</v>
      </c>
      <c r="X108" s="34" t="str">
        <f t="shared" si="58"/>
        <v>=</v>
      </c>
      <c r="Y108" s="35">
        <f t="shared" si="54"/>
        <v>8</v>
      </c>
      <c r="Z108" s="36" t="str">
        <f>VLOOKUP($U108,[0]!DB06,$H108,0)</f>
        <v>dm³</v>
      </c>
      <c r="AB108" s="32">
        <f t="shared" si="59"/>
        <v>20</v>
      </c>
      <c r="AC108" s="33" t="str">
        <f>VLOOKUP($AB108,[0]!DB06,$G108,0)</f>
        <v>476dm³ 32cm³ </v>
      </c>
      <c r="AD108" s="34" t="str">
        <f t="shared" si="60"/>
        <v>·</v>
      </c>
      <c r="AE108" s="34" t="str">
        <f t="shared" si="61"/>
        <v>=</v>
      </c>
      <c r="AF108" s="35">
        <f t="shared" si="55"/>
        <v>20</v>
      </c>
      <c r="AG108" s="36" t="str">
        <f>VLOOKUP($AB108,[0]!DB06,$H108,0)</f>
        <v>dm³</v>
      </c>
      <c r="AH108" s="31"/>
    </row>
    <row r="109" spans="1:34" ht="19.5" customHeight="1" thickBot="1">
      <c r="A109" s="39">
        <v>19</v>
      </c>
      <c r="B109" s="39">
        <v>3</v>
      </c>
      <c r="C109" s="39">
        <v>113</v>
      </c>
      <c r="D109" s="39">
        <v>114</v>
      </c>
      <c r="E109" s="39">
        <v>4</v>
      </c>
      <c r="F109" s="39">
        <v>20</v>
      </c>
      <c r="G109" s="24">
        <f t="shared" si="53"/>
        <v>2</v>
      </c>
      <c r="H109" s="24">
        <f t="shared" si="53"/>
        <v>4</v>
      </c>
      <c r="I109" s="24">
        <f t="shared" si="53"/>
        <v>5</v>
      </c>
      <c r="K109" s="42">
        <f t="shared" si="62"/>
        <v>55062</v>
      </c>
      <c r="L109" s="43">
        <f t="shared" si="62"/>
        <v>412.919</v>
      </c>
      <c r="M109" s="43">
        <f t="shared" si="62"/>
        <v>0.287</v>
      </c>
      <c r="N109" s="43">
        <f t="shared" si="62"/>
        <v>2901.537</v>
      </c>
      <c r="O109" s="43">
        <f t="shared" si="62"/>
        <v>534.003</v>
      </c>
      <c r="P109" s="43">
        <f t="shared" si="62"/>
        <v>476.032</v>
      </c>
      <c r="U109" s="32">
        <f t="shared" si="56"/>
        <v>9</v>
      </c>
      <c r="V109" s="33" t="str">
        <f>VLOOKUP($U109,[0]!DB06,$G109,0)</f>
        <v>17m³ 427cm³ </v>
      </c>
      <c r="W109" s="34" t="str">
        <f t="shared" si="57"/>
        <v>·</v>
      </c>
      <c r="X109" s="34" t="str">
        <f t="shared" si="58"/>
        <v>=</v>
      </c>
      <c r="Y109" s="35">
        <f t="shared" si="54"/>
        <v>9</v>
      </c>
      <c r="Z109" s="36" t="str">
        <f>VLOOKUP($U109,[0]!DB06,$H109,0)</f>
        <v>dm³</v>
      </c>
      <c r="AB109" s="32">
        <f t="shared" si="59"/>
        <v>21</v>
      </c>
      <c r="AC109" s="33" t="str">
        <f>VLOOKUP($AB109,[0]!DB06,$G109,0)</f>
        <v>2m³ 55dm³ 8cm³ </v>
      </c>
      <c r="AD109" s="34" t="str">
        <f t="shared" si="60"/>
        <v>·</v>
      </c>
      <c r="AE109" s="34" t="str">
        <f t="shared" si="61"/>
        <v>=</v>
      </c>
      <c r="AF109" s="35">
        <f t="shared" si="55"/>
        <v>21</v>
      </c>
      <c r="AG109" s="36" t="str">
        <f>VLOOKUP($AB109,[0]!DB06,$H109,0)</f>
        <v>cm³</v>
      </c>
      <c r="AH109" s="31"/>
    </row>
    <row r="110" spans="1:34" ht="19.5" customHeight="1" thickBot="1">
      <c r="A110" s="39">
        <v>115</v>
      </c>
      <c r="B110" s="39">
        <v>10</v>
      </c>
      <c r="C110" s="39">
        <v>11</v>
      </c>
      <c r="D110" s="39">
        <v>12</v>
      </c>
      <c r="E110" s="39">
        <v>9</v>
      </c>
      <c r="F110" s="39">
        <v>116</v>
      </c>
      <c r="G110" s="24">
        <f t="shared" si="53"/>
        <v>2</v>
      </c>
      <c r="H110" s="24">
        <f t="shared" si="53"/>
        <v>4</v>
      </c>
      <c r="I110" s="24">
        <f t="shared" si="53"/>
        <v>5</v>
      </c>
      <c r="K110" s="42">
        <f t="shared" si="62"/>
        <v>20500.028</v>
      </c>
      <c r="L110" s="43">
        <f t="shared" si="62"/>
        <v>147.012</v>
      </c>
      <c r="M110" s="43">
        <f t="shared" si="62"/>
        <v>24.006</v>
      </c>
      <c r="N110" s="43">
        <f t="shared" si="62"/>
        <v>0.007058</v>
      </c>
      <c r="O110" s="43">
        <f t="shared" si="62"/>
        <v>17000.427</v>
      </c>
      <c r="P110" s="43">
        <f t="shared" si="62"/>
        <v>33.003</v>
      </c>
      <c r="U110" s="32">
        <f t="shared" si="56"/>
        <v>10</v>
      </c>
      <c r="V110" s="33" t="str">
        <f>VLOOKUP($U110,[0]!DB06,$G110,0)</f>
        <v>147dm³ 12cm³ </v>
      </c>
      <c r="W110" s="34" t="str">
        <f t="shared" si="57"/>
        <v>·</v>
      </c>
      <c r="X110" s="34" t="str">
        <f t="shared" si="58"/>
        <v>=</v>
      </c>
      <c r="Y110" s="35">
        <f t="shared" si="54"/>
        <v>10</v>
      </c>
      <c r="Z110" s="36" t="str">
        <f>VLOOKUP($U110,[0]!DB06,$H110,0)</f>
        <v>dm³</v>
      </c>
      <c r="AB110" s="32">
        <f t="shared" si="59"/>
        <v>22</v>
      </c>
      <c r="AC110" s="33" t="str">
        <f>VLOOKUP($AB110,[0]!DB06,$G110,0)</f>
        <v>4m³ 511dm³ 87cm³ </v>
      </c>
      <c r="AD110" s="34" t="str">
        <f t="shared" si="60"/>
        <v>·</v>
      </c>
      <c r="AE110" s="34" t="str">
        <f t="shared" si="61"/>
        <v>=</v>
      </c>
      <c r="AF110" s="35">
        <f t="shared" si="55"/>
        <v>22</v>
      </c>
      <c r="AG110" s="36" t="str">
        <f>VLOOKUP($AB110,[0]!DB06,$H110,0)</f>
        <v>cm³</v>
      </c>
      <c r="AH110" s="31"/>
    </row>
    <row r="111" spans="1:34" ht="19.5" customHeight="1" thickBot="1">
      <c r="A111" s="39">
        <v>117</v>
      </c>
      <c r="B111" s="39">
        <v>13</v>
      </c>
      <c r="C111" s="39">
        <v>24</v>
      </c>
      <c r="D111" s="39">
        <v>22</v>
      </c>
      <c r="E111" s="39">
        <v>17</v>
      </c>
      <c r="F111" s="39">
        <v>118</v>
      </c>
      <c r="G111" s="24">
        <f t="shared" si="53"/>
        <v>2</v>
      </c>
      <c r="H111" s="24">
        <f t="shared" si="53"/>
        <v>4</v>
      </c>
      <c r="I111" s="24">
        <f t="shared" si="53"/>
        <v>5</v>
      </c>
      <c r="K111" s="42">
        <f t="shared" si="62"/>
        <v>3504.5</v>
      </c>
      <c r="L111" s="43">
        <f t="shared" si="62"/>
        <v>0.5740000000000001</v>
      </c>
      <c r="M111" s="43">
        <f t="shared" si="62"/>
        <v>57.970625</v>
      </c>
      <c r="N111" s="43">
        <f t="shared" si="62"/>
        <v>4511087</v>
      </c>
      <c r="O111" s="43">
        <f t="shared" si="62"/>
        <v>7009</v>
      </c>
      <c r="P111" s="43">
        <f t="shared" si="62"/>
        <v>13001.192</v>
      </c>
      <c r="U111" s="32">
        <f t="shared" si="56"/>
        <v>11</v>
      </c>
      <c r="V111" s="33" t="str">
        <f>VLOOKUP($U111,[0]!DB06,$G111,0)</f>
        <v>24m³ 6dm³ </v>
      </c>
      <c r="W111" s="34" t="str">
        <f t="shared" si="57"/>
        <v>·</v>
      </c>
      <c r="X111" s="34" t="str">
        <f t="shared" si="58"/>
        <v>=</v>
      </c>
      <c r="Y111" s="35">
        <f t="shared" si="54"/>
        <v>11</v>
      </c>
      <c r="Z111" s="36" t="str">
        <f>VLOOKUP($U111,[0]!DB06,$H111,0)</f>
        <v>m³</v>
      </c>
      <c r="AB111" s="32">
        <f t="shared" si="59"/>
        <v>23</v>
      </c>
      <c r="AC111" s="33" t="str">
        <f>VLOOKUP($AB111,[0]!DB06,$G111,0)</f>
        <v>28m³ 89cm³ </v>
      </c>
      <c r="AD111" s="34" t="str">
        <f t="shared" si="60"/>
        <v>·</v>
      </c>
      <c r="AE111" s="34" t="str">
        <f t="shared" si="61"/>
        <v>=</v>
      </c>
      <c r="AF111" s="35">
        <f t="shared" si="55"/>
        <v>23</v>
      </c>
      <c r="AG111" s="36" t="str">
        <f>VLOOKUP($AB111,[0]!DB06,$H111,0)</f>
        <v>cm³</v>
      </c>
      <c r="AH111" s="31"/>
    </row>
    <row r="112" spans="1:34" ht="19.5" customHeight="1" thickBot="1">
      <c r="A112" s="39">
        <v>119</v>
      </c>
      <c r="B112" s="39">
        <v>120</v>
      </c>
      <c r="C112" s="39">
        <v>121</v>
      </c>
      <c r="D112" s="39">
        <v>122</v>
      </c>
      <c r="E112" s="39">
        <v>123</v>
      </c>
      <c r="F112" s="39">
        <v>124</v>
      </c>
      <c r="G112" s="24">
        <f t="shared" si="53"/>
        <v>2</v>
      </c>
      <c r="H112" s="24">
        <f t="shared" si="53"/>
        <v>4</v>
      </c>
      <c r="I112" s="24">
        <f t="shared" si="53"/>
        <v>5</v>
      </c>
      <c r="K112" s="42">
        <f t="shared" si="62"/>
        <v>27531</v>
      </c>
      <c r="L112" s="43">
        <f t="shared" si="62"/>
        <v>238.016</v>
      </c>
      <c r="M112" s="43">
        <f t="shared" si="62"/>
        <v>1027504</v>
      </c>
      <c r="N112" s="43">
        <f t="shared" si="62"/>
        <v>2255543.5</v>
      </c>
      <c r="O112" s="43">
        <f t="shared" si="62"/>
        <v>14000044.5</v>
      </c>
      <c r="P112" s="43">
        <f t="shared" si="62"/>
        <v>28.985</v>
      </c>
      <c r="U112" s="44">
        <f t="shared" si="56"/>
        <v>12</v>
      </c>
      <c r="V112" s="45" t="str">
        <f>VLOOKUP($U112,[0]!DB06,$G112,0)</f>
        <v>7dm³ 58cm³ </v>
      </c>
      <c r="W112" s="46" t="str">
        <f t="shared" si="57"/>
        <v>·</v>
      </c>
      <c r="X112" s="46" t="str">
        <f t="shared" si="58"/>
        <v>=</v>
      </c>
      <c r="Y112" s="47">
        <f t="shared" si="54"/>
        <v>12</v>
      </c>
      <c r="Z112" s="48" t="str">
        <f>VLOOKUP($U112,[0]!DB06,$H112,0)</f>
        <v>m³</v>
      </c>
      <c r="AB112" s="44">
        <f t="shared" si="59"/>
        <v>24</v>
      </c>
      <c r="AC112" s="45" t="str">
        <f>VLOOKUP($AB112,[0]!DB06,$G112,0)</f>
        <v>57dm³ 970cm³ 625mm³ </v>
      </c>
      <c r="AD112" s="46" t="str">
        <f t="shared" si="60"/>
        <v>·</v>
      </c>
      <c r="AE112" s="46" t="str">
        <f t="shared" si="61"/>
        <v>=</v>
      </c>
      <c r="AF112" s="47">
        <f t="shared" si="55"/>
        <v>24</v>
      </c>
      <c r="AG112" s="48" t="str">
        <f>VLOOKUP($AB112,[0]!DB06,$H112,0)</f>
        <v>dm³</v>
      </c>
      <c r="AH112" s="31"/>
    </row>
    <row r="113" ht="14.25" hidden="1"/>
    <row r="114" ht="14.25" hidden="1"/>
    <row r="115" ht="14.25" hidden="1"/>
    <row r="116" ht="14.25" hidden="1"/>
    <row r="117" ht="14.25" hidden="1"/>
    <row r="118" ht="14.25" hidden="1"/>
    <row r="119" ht="14.25" hidden="1"/>
    <row r="120" ht="30" customHeight="1" thickBot="1"/>
    <row r="121" spans="1:34" ht="19.5" customHeight="1">
      <c r="A121" s="23"/>
      <c r="B121" s="23"/>
      <c r="C121" s="23"/>
      <c r="D121" s="23"/>
      <c r="E121" s="23"/>
      <c r="F121" s="23"/>
      <c r="G121" s="24">
        <f aca="true" t="shared" si="63" ref="G121:I132">G101</f>
        <v>2</v>
      </c>
      <c r="H121" s="24">
        <f t="shared" si="63"/>
        <v>4</v>
      </c>
      <c r="I121" s="24">
        <f t="shared" si="63"/>
        <v>5</v>
      </c>
      <c r="K121" s="118" t="str">
        <f>K101</f>
        <v>Raummaße</v>
      </c>
      <c r="L121" s="119"/>
      <c r="M121" s="119"/>
      <c r="N121" s="119"/>
      <c r="O121" s="119"/>
      <c r="P121" s="122">
        <f>P101+1</f>
        <v>7</v>
      </c>
      <c r="U121" s="26">
        <v>1</v>
      </c>
      <c r="V121" s="27" t="str">
        <f>VLOOKUP($U121,[0]!DB07,$G121,0)</f>
        <v>53m³ </v>
      </c>
      <c r="W121" s="28" t="s">
        <v>9</v>
      </c>
      <c r="X121" s="28" t="s">
        <v>10</v>
      </c>
      <c r="Y121" s="29">
        <f aca="true" t="shared" si="64" ref="Y121:Y132">VLOOKUP($U121,DB07,$I121,0)</f>
        <v>1</v>
      </c>
      <c r="Z121" s="30" t="str">
        <f>VLOOKUP($U121,[0]!DB07,$H121,0)</f>
        <v>dm³</v>
      </c>
      <c r="AB121" s="26">
        <f>U132+1</f>
        <v>13</v>
      </c>
      <c r="AC121" s="27" t="str">
        <f>VLOOKUP($AB121,[0]!DB07,$G121,0)</f>
        <v>958cm³ 204mm³ </v>
      </c>
      <c r="AD121" s="28" t="s">
        <v>9</v>
      </c>
      <c r="AE121" s="28" t="s">
        <v>10</v>
      </c>
      <c r="AF121" s="29">
        <f aca="true" t="shared" si="65" ref="AF121:AF132">VLOOKUP($AB121,DB07,$I121,0)</f>
        <v>13</v>
      </c>
      <c r="AG121" s="30" t="str">
        <f>VLOOKUP($AB121,[0]!DB07,$H121,0)</f>
        <v>dm³</v>
      </c>
      <c r="AH121" s="31"/>
    </row>
    <row r="122" spans="1:34" ht="19.5" customHeight="1">
      <c r="A122" s="23"/>
      <c r="B122" s="23"/>
      <c r="C122" s="23"/>
      <c r="D122" s="23"/>
      <c r="E122" s="23"/>
      <c r="F122" s="23"/>
      <c r="G122" s="24">
        <f t="shared" si="63"/>
        <v>2</v>
      </c>
      <c r="H122" s="24">
        <f t="shared" si="63"/>
        <v>4</v>
      </c>
      <c r="I122" s="24">
        <f t="shared" si="63"/>
        <v>5</v>
      </c>
      <c r="K122" s="120"/>
      <c r="L122" s="121"/>
      <c r="M122" s="121"/>
      <c r="N122" s="121"/>
      <c r="O122" s="121"/>
      <c r="P122" s="123">
        <f>P102+1</f>
        <v>6</v>
      </c>
      <c r="U122" s="32">
        <f aca="true" t="shared" si="66" ref="U122:U132">U121+1</f>
        <v>2</v>
      </c>
      <c r="V122" s="33" t="str">
        <f>VLOOKUP($U122,[0]!DB07,$G122,0)</f>
        <v>83m³ 527dm³ </v>
      </c>
      <c r="W122" s="34" t="str">
        <f aca="true" t="shared" si="67" ref="W122:W132">W121</f>
        <v>·</v>
      </c>
      <c r="X122" s="34" t="str">
        <f aca="true" t="shared" si="68" ref="X122:X132">X121</f>
        <v>=</v>
      </c>
      <c r="Y122" s="35">
        <f t="shared" si="64"/>
        <v>2</v>
      </c>
      <c r="Z122" s="36" t="str">
        <f>VLOOKUP($U122,[0]!DB07,$H122,0)</f>
        <v>m³</v>
      </c>
      <c r="AB122" s="32">
        <f aca="true" t="shared" si="69" ref="AB122:AB132">AB121+1</f>
        <v>14</v>
      </c>
      <c r="AC122" s="33" t="str">
        <f>VLOOKUP($AB122,[0]!DB07,$G122,0)</f>
        <v>6m³ 6dm³ 285cm³ </v>
      </c>
      <c r="AD122" s="34" t="str">
        <f aca="true" t="shared" si="70" ref="AD122:AD132">AD121</f>
        <v>·</v>
      </c>
      <c r="AE122" s="34" t="str">
        <f aca="true" t="shared" si="71" ref="AE122:AE132">AE121</f>
        <v>=</v>
      </c>
      <c r="AF122" s="35">
        <f t="shared" si="65"/>
        <v>14</v>
      </c>
      <c r="AG122" s="36" t="str">
        <f>VLOOKUP($AB122,[0]!DB07,$H122,0)</f>
        <v>cm³</v>
      </c>
      <c r="AH122" s="31"/>
    </row>
    <row r="123" spans="1:34" ht="19.5" customHeight="1" thickBot="1">
      <c r="A123" s="37">
        <v>4</v>
      </c>
      <c r="B123" s="37">
        <f>A123</f>
        <v>4</v>
      </c>
      <c r="C123" s="37">
        <f>B123</f>
        <v>4</v>
      </c>
      <c r="D123" s="37">
        <f>C123</f>
        <v>4</v>
      </c>
      <c r="E123" s="37">
        <f>D123</f>
        <v>4</v>
      </c>
      <c r="F123" s="37">
        <f>E123</f>
        <v>4</v>
      </c>
      <c r="G123" s="24">
        <f t="shared" si="63"/>
        <v>2</v>
      </c>
      <c r="H123" s="24">
        <f t="shared" si="63"/>
        <v>4</v>
      </c>
      <c r="I123" s="24">
        <f t="shared" si="63"/>
        <v>5</v>
      </c>
      <c r="K123" s="125" t="s">
        <v>11</v>
      </c>
      <c r="L123" s="126"/>
      <c r="M123" s="126"/>
      <c r="N123" s="126"/>
      <c r="O123" s="127"/>
      <c r="P123" s="124">
        <f>P103+1</f>
        <v>6</v>
      </c>
      <c r="U123" s="32">
        <f t="shared" si="66"/>
        <v>3</v>
      </c>
      <c r="V123" s="33" t="str">
        <f>VLOOKUP($U123,[0]!DB07,$G123,0)</f>
        <v>5dm³ 14cm³ </v>
      </c>
      <c r="W123" s="34" t="str">
        <f t="shared" si="67"/>
        <v>·</v>
      </c>
      <c r="X123" s="34" t="str">
        <f t="shared" si="68"/>
        <v>=</v>
      </c>
      <c r="Y123" s="35">
        <f t="shared" si="64"/>
        <v>3</v>
      </c>
      <c r="Z123" s="36" t="str">
        <f>VLOOKUP($U123,[0]!DB07,$H123,0)</f>
        <v>dm³</v>
      </c>
      <c r="AB123" s="32">
        <f t="shared" si="69"/>
        <v>15</v>
      </c>
      <c r="AC123" s="33" t="str">
        <f>VLOOKUP($AB123,[0]!DB07,$G123,0)</f>
        <v>85m³ 20cm³ </v>
      </c>
      <c r="AD123" s="34" t="str">
        <f t="shared" si="70"/>
        <v>·</v>
      </c>
      <c r="AE123" s="34" t="str">
        <f t="shared" si="71"/>
        <v>=</v>
      </c>
      <c r="AF123" s="35">
        <f t="shared" si="65"/>
        <v>15</v>
      </c>
      <c r="AG123" s="36" t="str">
        <f>VLOOKUP($AB123,[0]!DB07,$H123,0)</f>
        <v>dm³</v>
      </c>
      <c r="AH123" s="31"/>
    </row>
    <row r="124" spans="1:34" ht="19.5" customHeight="1" thickBot="1">
      <c r="A124" s="111">
        <f>P121</f>
        <v>7</v>
      </c>
      <c r="B124" s="111"/>
      <c r="C124" s="111"/>
      <c r="D124" s="111"/>
      <c r="E124" s="111"/>
      <c r="F124" s="111"/>
      <c r="G124" s="24">
        <f t="shared" si="63"/>
        <v>2</v>
      </c>
      <c r="H124" s="24">
        <f t="shared" si="63"/>
        <v>4</v>
      </c>
      <c r="I124" s="24">
        <f t="shared" si="63"/>
        <v>5</v>
      </c>
      <c r="K124" s="38"/>
      <c r="L124" s="38"/>
      <c r="M124" s="38"/>
      <c r="N124" s="38"/>
      <c r="O124" s="38"/>
      <c r="P124" s="38"/>
      <c r="U124" s="32">
        <f t="shared" si="66"/>
        <v>4</v>
      </c>
      <c r="V124" s="33" t="str">
        <f>VLOOKUP($U124,[0]!DB07,$G124,0)</f>
        <v>546dm³ 1cm³ </v>
      </c>
      <c r="W124" s="34" t="str">
        <f t="shared" si="67"/>
        <v>·</v>
      </c>
      <c r="X124" s="34" t="str">
        <f t="shared" si="68"/>
        <v>=</v>
      </c>
      <c r="Y124" s="35">
        <f t="shared" si="64"/>
        <v>4</v>
      </c>
      <c r="Z124" s="36" t="str">
        <f>VLOOKUP($U124,[0]!DB07,$H124,0)</f>
        <v>cm³</v>
      </c>
      <c r="AB124" s="32">
        <f t="shared" si="69"/>
        <v>16</v>
      </c>
      <c r="AC124" s="33" t="str">
        <f>VLOOKUP($AB124,[0]!DB07,$G124,0)</f>
        <v>699dm³ </v>
      </c>
      <c r="AD124" s="34" t="str">
        <f t="shared" si="70"/>
        <v>·</v>
      </c>
      <c r="AE124" s="34" t="str">
        <f t="shared" si="71"/>
        <v>=</v>
      </c>
      <c r="AF124" s="35">
        <f t="shared" si="65"/>
        <v>16</v>
      </c>
      <c r="AG124" s="36" t="str">
        <f>VLOOKUP($AB124,[0]!DB07,$H124,0)</f>
        <v>m³</v>
      </c>
      <c r="AH124" s="31"/>
    </row>
    <row r="125" spans="1:34" ht="19.5" customHeight="1" thickBot="1">
      <c r="A125" s="39">
        <v>1</v>
      </c>
      <c r="B125" s="39">
        <v>101</v>
      </c>
      <c r="C125" s="39">
        <v>17</v>
      </c>
      <c r="D125" s="39">
        <v>19</v>
      </c>
      <c r="E125" s="39">
        <v>102</v>
      </c>
      <c r="F125" s="39">
        <v>4</v>
      </c>
      <c r="G125" s="24">
        <f t="shared" si="63"/>
        <v>2</v>
      </c>
      <c r="H125" s="24">
        <f t="shared" si="63"/>
        <v>4</v>
      </c>
      <c r="I125" s="24">
        <f t="shared" si="63"/>
        <v>5</v>
      </c>
      <c r="K125" s="40">
        <f aca="true" t="shared" si="72" ref="K125:P132">VLOOKUP(A125,DB07,A$3,0)</f>
        <v>53000</v>
      </c>
      <c r="L125" s="41">
        <f t="shared" si="72"/>
        <v>26500</v>
      </c>
      <c r="M125" s="41">
        <f t="shared" si="72"/>
        <v>22055000</v>
      </c>
      <c r="N125" s="41">
        <f t="shared" si="72"/>
        <v>30851</v>
      </c>
      <c r="O125" s="41">
        <f t="shared" si="72"/>
        <v>41.763</v>
      </c>
      <c r="P125" s="41">
        <f t="shared" si="72"/>
        <v>546001</v>
      </c>
      <c r="U125" s="32">
        <f t="shared" si="66"/>
        <v>5</v>
      </c>
      <c r="V125" s="33" t="str">
        <f>VLOOKUP($U125,[0]!DB07,$G125,0)</f>
        <v>66m³ 21dm³ </v>
      </c>
      <c r="W125" s="34" t="str">
        <f t="shared" si="67"/>
        <v>·</v>
      </c>
      <c r="X125" s="34" t="str">
        <f t="shared" si="68"/>
        <v>=</v>
      </c>
      <c r="Y125" s="35">
        <f t="shared" si="64"/>
        <v>5</v>
      </c>
      <c r="Z125" s="36" t="str">
        <f>VLOOKUP($U125,[0]!DB07,$H125,0)</f>
        <v>m³</v>
      </c>
      <c r="AB125" s="32">
        <f t="shared" si="69"/>
        <v>17</v>
      </c>
      <c r="AC125" s="33" t="str">
        <f>VLOOKUP($AB125,[0]!DB07,$G125,0)</f>
        <v>22dm³ 55cm³ </v>
      </c>
      <c r="AD125" s="34" t="str">
        <f t="shared" si="70"/>
        <v>·</v>
      </c>
      <c r="AE125" s="34" t="str">
        <f t="shared" si="71"/>
        <v>=</v>
      </c>
      <c r="AF125" s="35">
        <f t="shared" si="65"/>
        <v>17</v>
      </c>
      <c r="AG125" s="36" t="str">
        <f>VLOOKUP($AB125,[0]!DB07,$H125,0)</f>
        <v>mm³</v>
      </c>
      <c r="AH125" s="31"/>
    </row>
    <row r="126" spans="1:34" ht="19.5" customHeight="1" thickBot="1">
      <c r="A126" s="39">
        <v>103</v>
      </c>
      <c r="B126" s="39">
        <v>5</v>
      </c>
      <c r="C126" s="39">
        <v>104</v>
      </c>
      <c r="D126" s="39">
        <v>105</v>
      </c>
      <c r="E126" s="39">
        <v>7</v>
      </c>
      <c r="F126" s="39">
        <v>106</v>
      </c>
      <c r="G126" s="24">
        <f t="shared" si="63"/>
        <v>2</v>
      </c>
      <c r="H126" s="24">
        <f t="shared" si="63"/>
        <v>4</v>
      </c>
      <c r="I126" s="24">
        <f t="shared" si="63"/>
        <v>5</v>
      </c>
      <c r="K126" s="42">
        <f t="shared" si="72"/>
        <v>2.507</v>
      </c>
      <c r="L126" s="43">
        <f t="shared" si="72"/>
        <v>66.021</v>
      </c>
      <c r="M126" s="43">
        <f t="shared" si="72"/>
        <v>273000.5</v>
      </c>
      <c r="N126" s="43">
        <f t="shared" si="72"/>
        <v>33.01</v>
      </c>
      <c r="O126" s="43">
        <f t="shared" si="72"/>
        <v>6.606</v>
      </c>
      <c r="P126" s="43">
        <f t="shared" si="72"/>
        <v>41.003</v>
      </c>
      <c r="U126" s="32">
        <f t="shared" si="66"/>
        <v>6</v>
      </c>
      <c r="V126" s="33" t="str">
        <f>VLOOKUP($U126,[0]!DB07,$G126,0)</f>
        <v>82m³ 7dm³ </v>
      </c>
      <c r="W126" s="34" t="str">
        <f t="shared" si="67"/>
        <v>·</v>
      </c>
      <c r="X126" s="34" t="str">
        <f t="shared" si="68"/>
        <v>=</v>
      </c>
      <c r="Y126" s="35">
        <f t="shared" si="64"/>
        <v>6</v>
      </c>
      <c r="Z126" s="36" t="str">
        <f>VLOOKUP($U126,[0]!DB07,$H126,0)</f>
        <v>m³</v>
      </c>
      <c r="AB126" s="32">
        <f t="shared" si="69"/>
        <v>18</v>
      </c>
      <c r="AC126" s="33" t="str">
        <f>VLOOKUP($AB126,[0]!DB07,$G126,0)</f>
        <v>4dm³ 866cm³ 647mm³ </v>
      </c>
      <c r="AD126" s="34" t="str">
        <f t="shared" si="70"/>
        <v>·</v>
      </c>
      <c r="AE126" s="34" t="str">
        <f t="shared" si="71"/>
        <v>=</v>
      </c>
      <c r="AF126" s="35">
        <f t="shared" si="65"/>
        <v>18</v>
      </c>
      <c r="AG126" s="36" t="str">
        <f>VLOOKUP($AB126,[0]!DB07,$H126,0)</f>
        <v>cm³</v>
      </c>
      <c r="AH126" s="31"/>
    </row>
    <row r="127" spans="1:34" ht="19.5" customHeight="1" thickBot="1">
      <c r="A127" s="39">
        <v>13</v>
      </c>
      <c r="B127" s="39">
        <v>107</v>
      </c>
      <c r="C127" s="39">
        <v>12</v>
      </c>
      <c r="D127" s="39">
        <v>10</v>
      </c>
      <c r="E127" s="39">
        <v>108</v>
      </c>
      <c r="F127" s="39">
        <v>16</v>
      </c>
      <c r="G127" s="24">
        <f t="shared" si="63"/>
        <v>2</v>
      </c>
      <c r="H127" s="24">
        <f t="shared" si="63"/>
        <v>4</v>
      </c>
      <c r="I127" s="24">
        <f t="shared" si="63"/>
        <v>5</v>
      </c>
      <c r="K127" s="42">
        <f t="shared" si="72"/>
        <v>0.9582040000000001</v>
      </c>
      <c r="L127" s="43">
        <f t="shared" si="72"/>
        <v>3.303</v>
      </c>
      <c r="M127" s="43">
        <f t="shared" si="72"/>
        <v>0.34808000000000006</v>
      </c>
      <c r="N127" s="43">
        <f t="shared" si="72"/>
        <v>6005</v>
      </c>
      <c r="O127" s="43">
        <f t="shared" si="72"/>
        <v>460.243</v>
      </c>
      <c r="P127" s="43">
        <f t="shared" si="72"/>
        <v>0.6990000000000001</v>
      </c>
      <c r="U127" s="32">
        <f t="shared" si="66"/>
        <v>7</v>
      </c>
      <c r="V127" s="33" t="str">
        <f>VLOOKUP($U127,[0]!DB07,$G127,0)</f>
        <v>6cm³ 606mm³ </v>
      </c>
      <c r="W127" s="34" t="str">
        <f t="shared" si="67"/>
        <v>·</v>
      </c>
      <c r="X127" s="34" t="str">
        <f t="shared" si="68"/>
        <v>=</v>
      </c>
      <c r="Y127" s="35">
        <f t="shared" si="64"/>
        <v>7</v>
      </c>
      <c r="Z127" s="36" t="str">
        <f>VLOOKUP($U127,[0]!DB07,$H127,0)</f>
        <v>cm³</v>
      </c>
      <c r="AB127" s="32">
        <f t="shared" si="69"/>
        <v>19</v>
      </c>
      <c r="AC127" s="33" t="str">
        <f>VLOOKUP($AB127,[0]!DB07,$G127,0)</f>
        <v>30m³ 851dm³ </v>
      </c>
      <c r="AD127" s="34" t="str">
        <f t="shared" si="70"/>
        <v>·</v>
      </c>
      <c r="AE127" s="34" t="str">
        <f t="shared" si="71"/>
        <v>=</v>
      </c>
      <c r="AF127" s="35">
        <f t="shared" si="65"/>
        <v>19</v>
      </c>
      <c r="AG127" s="36" t="str">
        <f>VLOOKUP($AB127,[0]!DB07,$H127,0)</f>
        <v>dm³</v>
      </c>
      <c r="AH127" s="31"/>
    </row>
    <row r="128" spans="1:34" ht="19.5" customHeight="1" thickBot="1">
      <c r="A128" s="39">
        <v>109</v>
      </c>
      <c r="B128" s="39">
        <v>23</v>
      </c>
      <c r="C128" s="39">
        <v>110</v>
      </c>
      <c r="D128" s="39">
        <v>111</v>
      </c>
      <c r="E128" s="39">
        <v>21</v>
      </c>
      <c r="F128" s="39">
        <v>112</v>
      </c>
      <c r="G128" s="24">
        <f t="shared" si="63"/>
        <v>2</v>
      </c>
      <c r="H128" s="24">
        <f t="shared" si="63"/>
        <v>4</v>
      </c>
      <c r="I128" s="24">
        <f t="shared" si="63"/>
        <v>5</v>
      </c>
      <c r="K128" s="42">
        <f t="shared" si="72"/>
        <v>42000.014</v>
      </c>
      <c r="L128" s="43">
        <f t="shared" si="72"/>
        <v>52000000</v>
      </c>
      <c r="M128" s="43">
        <f t="shared" si="72"/>
        <v>3002.5</v>
      </c>
      <c r="N128" s="43">
        <f t="shared" si="72"/>
        <v>14022.5</v>
      </c>
      <c r="O128" s="43">
        <f t="shared" si="72"/>
        <v>5324.237</v>
      </c>
      <c r="P128" s="43">
        <f t="shared" si="72"/>
        <v>0.174</v>
      </c>
      <c r="U128" s="32">
        <f t="shared" si="66"/>
        <v>8</v>
      </c>
      <c r="V128" s="33" t="str">
        <f>VLOOKUP($U128,[0]!DB07,$G128,0)</f>
        <v>920dm³ 487cm³ </v>
      </c>
      <c r="W128" s="34" t="str">
        <f t="shared" si="67"/>
        <v>·</v>
      </c>
      <c r="X128" s="34" t="str">
        <f t="shared" si="68"/>
        <v>=</v>
      </c>
      <c r="Y128" s="35">
        <f t="shared" si="64"/>
        <v>8</v>
      </c>
      <c r="Z128" s="36" t="str">
        <f>VLOOKUP($U128,[0]!DB07,$H128,0)</f>
        <v>dm³</v>
      </c>
      <c r="AB128" s="32">
        <f t="shared" si="69"/>
        <v>20</v>
      </c>
      <c r="AC128" s="33" t="str">
        <f>VLOOKUP($AB128,[0]!DB07,$G128,0)</f>
        <v>697dm³ 472cm³ </v>
      </c>
      <c r="AD128" s="34" t="str">
        <f t="shared" si="70"/>
        <v>·</v>
      </c>
      <c r="AE128" s="34" t="str">
        <f t="shared" si="71"/>
        <v>=</v>
      </c>
      <c r="AF128" s="35">
        <f t="shared" si="65"/>
        <v>20</v>
      </c>
      <c r="AG128" s="36" t="str">
        <f>VLOOKUP($AB128,[0]!DB07,$H128,0)</f>
        <v>m³</v>
      </c>
      <c r="AH128" s="31"/>
    </row>
    <row r="129" spans="1:34" ht="19.5" customHeight="1" thickBot="1">
      <c r="A129" s="39">
        <v>113</v>
      </c>
      <c r="B129" s="39">
        <v>22</v>
      </c>
      <c r="C129" s="39">
        <v>114</v>
      </c>
      <c r="D129" s="39">
        <v>115</v>
      </c>
      <c r="E129" s="39">
        <v>24</v>
      </c>
      <c r="F129" s="39">
        <v>116</v>
      </c>
      <c r="G129" s="24">
        <f t="shared" si="63"/>
        <v>2</v>
      </c>
      <c r="H129" s="24">
        <f t="shared" si="63"/>
        <v>4</v>
      </c>
      <c r="I129" s="24">
        <f t="shared" si="63"/>
        <v>5</v>
      </c>
      <c r="K129" s="42">
        <f t="shared" si="72"/>
        <v>0.479</v>
      </c>
      <c r="L129" s="43">
        <f t="shared" si="72"/>
        <v>1.06609</v>
      </c>
      <c r="M129" s="43">
        <f t="shared" si="72"/>
        <v>3003142.5</v>
      </c>
      <c r="N129" s="43">
        <f t="shared" si="72"/>
        <v>42500.01</v>
      </c>
      <c r="O129" s="43">
        <f t="shared" si="72"/>
        <v>81004089</v>
      </c>
      <c r="P129" s="43">
        <f t="shared" si="72"/>
        <v>0.349</v>
      </c>
      <c r="U129" s="32">
        <f t="shared" si="66"/>
        <v>9</v>
      </c>
      <c r="V129" s="33" t="str">
        <f>VLOOKUP($U129,[0]!DB07,$G129,0)</f>
        <v>84m³ 28cm³ </v>
      </c>
      <c r="W129" s="34" t="str">
        <f t="shared" si="67"/>
        <v>·</v>
      </c>
      <c r="X129" s="34" t="str">
        <f t="shared" si="68"/>
        <v>=</v>
      </c>
      <c r="Y129" s="35">
        <f t="shared" si="64"/>
        <v>9</v>
      </c>
      <c r="Z129" s="36" t="str">
        <f>VLOOKUP($U129,[0]!DB07,$H129,0)</f>
        <v>dm³</v>
      </c>
      <c r="AB129" s="32">
        <f t="shared" si="69"/>
        <v>21</v>
      </c>
      <c r="AC129" s="33" t="str">
        <f>VLOOKUP($AB129,[0]!DB07,$G129,0)</f>
        <v>5m³ 324dm³ 237cm³ </v>
      </c>
      <c r="AD129" s="34" t="str">
        <f t="shared" si="70"/>
        <v>·</v>
      </c>
      <c r="AE129" s="34" t="str">
        <f t="shared" si="71"/>
        <v>=</v>
      </c>
      <c r="AF129" s="35">
        <f t="shared" si="65"/>
        <v>21</v>
      </c>
      <c r="AG129" s="36" t="str">
        <f>VLOOKUP($AB129,[0]!DB07,$H129,0)</f>
        <v>dm³</v>
      </c>
      <c r="AH129" s="31"/>
    </row>
    <row r="130" spans="1:34" ht="19.5" customHeight="1" thickBot="1">
      <c r="A130" s="39">
        <v>15</v>
      </c>
      <c r="B130" s="39">
        <v>117</v>
      </c>
      <c r="C130" s="39">
        <v>9</v>
      </c>
      <c r="D130" s="39">
        <v>11</v>
      </c>
      <c r="E130" s="39">
        <v>118</v>
      </c>
      <c r="F130" s="39">
        <v>14</v>
      </c>
      <c r="G130" s="24">
        <f t="shared" si="63"/>
        <v>2</v>
      </c>
      <c r="H130" s="24">
        <f t="shared" si="63"/>
        <v>4</v>
      </c>
      <c r="I130" s="24">
        <f t="shared" si="63"/>
        <v>5</v>
      </c>
      <c r="K130" s="42">
        <f t="shared" si="72"/>
        <v>85000.02</v>
      </c>
      <c r="L130" s="43">
        <f t="shared" si="72"/>
        <v>11027500</v>
      </c>
      <c r="M130" s="43">
        <f t="shared" si="72"/>
        <v>84000.028</v>
      </c>
      <c r="N130" s="43">
        <f t="shared" si="72"/>
        <v>28045</v>
      </c>
      <c r="O130" s="43">
        <f t="shared" si="72"/>
        <v>2433.323</v>
      </c>
      <c r="P130" s="43">
        <f t="shared" si="72"/>
        <v>6006285</v>
      </c>
      <c r="U130" s="32">
        <f t="shared" si="66"/>
        <v>10</v>
      </c>
      <c r="V130" s="33" t="str">
        <f>VLOOKUP($U130,[0]!DB07,$G130,0)</f>
        <v>6dm³ 5cm³ </v>
      </c>
      <c r="W130" s="34" t="str">
        <f t="shared" si="67"/>
        <v>·</v>
      </c>
      <c r="X130" s="34" t="str">
        <f t="shared" si="68"/>
        <v>=</v>
      </c>
      <c r="Y130" s="35">
        <f t="shared" si="64"/>
        <v>10</v>
      </c>
      <c r="Z130" s="36" t="str">
        <f>VLOOKUP($U130,[0]!DB07,$H130,0)</f>
        <v>cm³</v>
      </c>
      <c r="AB130" s="32">
        <f t="shared" si="69"/>
        <v>22</v>
      </c>
      <c r="AC130" s="33" t="str">
        <f>VLOOKUP($AB130,[0]!DB07,$G130,0)</f>
        <v>1m³ 66dm³ 90cm³ </v>
      </c>
      <c r="AD130" s="34" t="str">
        <f t="shared" si="70"/>
        <v>·</v>
      </c>
      <c r="AE130" s="34" t="str">
        <f t="shared" si="71"/>
        <v>=</v>
      </c>
      <c r="AF130" s="35">
        <f t="shared" si="65"/>
        <v>22</v>
      </c>
      <c r="AG130" s="36" t="str">
        <f>VLOOKUP($AB130,[0]!DB07,$H130,0)</f>
        <v>m³</v>
      </c>
      <c r="AH130" s="31"/>
    </row>
    <row r="131" spans="1:34" ht="19.5" customHeight="1" thickBot="1">
      <c r="A131" s="39">
        <v>119</v>
      </c>
      <c r="B131" s="39">
        <v>8</v>
      </c>
      <c r="C131" s="39">
        <v>120</v>
      </c>
      <c r="D131" s="39">
        <v>121</v>
      </c>
      <c r="E131" s="39">
        <v>6</v>
      </c>
      <c r="F131" s="39">
        <v>122</v>
      </c>
      <c r="G131" s="24">
        <f t="shared" si="63"/>
        <v>2</v>
      </c>
      <c r="H131" s="24">
        <f t="shared" si="63"/>
        <v>4</v>
      </c>
      <c r="I131" s="24">
        <f t="shared" si="63"/>
        <v>5</v>
      </c>
      <c r="K131" s="42">
        <f t="shared" si="72"/>
        <v>15425.5</v>
      </c>
      <c r="L131" s="43">
        <f t="shared" si="72"/>
        <v>920.487</v>
      </c>
      <c r="M131" s="43">
        <f t="shared" si="72"/>
        <v>0.348</v>
      </c>
      <c r="N131" s="43">
        <f t="shared" si="72"/>
        <v>2662.118</v>
      </c>
      <c r="O131" s="43">
        <f t="shared" si="72"/>
        <v>82.007</v>
      </c>
      <c r="P131" s="43">
        <f t="shared" si="72"/>
        <v>0.533</v>
      </c>
      <c r="U131" s="32">
        <f t="shared" si="66"/>
        <v>11</v>
      </c>
      <c r="V131" s="33" t="str">
        <f>VLOOKUP($U131,[0]!DB07,$G131,0)</f>
        <v>28m³ 45dm³ </v>
      </c>
      <c r="W131" s="34" t="str">
        <f t="shared" si="67"/>
        <v>·</v>
      </c>
      <c r="X131" s="34" t="str">
        <f t="shared" si="68"/>
        <v>=</v>
      </c>
      <c r="Y131" s="35">
        <f t="shared" si="64"/>
        <v>11</v>
      </c>
      <c r="Z131" s="36" t="str">
        <f>VLOOKUP($U131,[0]!DB07,$H131,0)</f>
        <v>dm³</v>
      </c>
      <c r="AB131" s="32">
        <f t="shared" si="69"/>
        <v>23</v>
      </c>
      <c r="AC131" s="33" t="str">
        <f>VLOOKUP($AB131,[0]!DB07,$G131,0)</f>
        <v>52m³ </v>
      </c>
      <c r="AD131" s="34" t="str">
        <f t="shared" si="70"/>
        <v>·</v>
      </c>
      <c r="AE131" s="34" t="str">
        <f t="shared" si="71"/>
        <v>=</v>
      </c>
      <c r="AF131" s="35">
        <f t="shared" si="65"/>
        <v>23</v>
      </c>
      <c r="AG131" s="36" t="str">
        <f>VLOOKUP($AB131,[0]!DB07,$H131,0)</f>
        <v>cm³</v>
      </c>
      <c r="AH131" s="31"/>
    </row>
    <row r="132" spans="1:34" ht="19.5" customHeight="1" thickBot="1">
      <c r="A132" s="39">
        <v>3</v>
      </c>
      <c r="B132" s="39">
        <v>123</v>
      </c>
      <c r="C132" s="39">
        <v>20</v>
      </c>
      <c r="D132" s="39">
        <v>18</v>
      </c>
      <c r="E132" s="39">
        <v>124</v>
      </c>
      <c r="F132" s="39">
        <v>2</v>
      </c>
      <c r="G132" s="24">
        <f t="shared" si="63"/>
        <v>2</v>
      </c>
      <c r="H132" s="24">
        <f t="shared" si="63"/>
        <v>4</v>
      </c>
      <c r="I132" s="24">
        <f t="shared" si="63"/>
        <v>5</v>
      </c>
      <c r="K132" s="42">
        <f t="shared" si="72"/>
        <v>5.014</v>
      </c>
      <c r="L132" s="43">
        <f t="shared" si="72"/>
        <v>26000000</v>
      </c>
      <c r="M132" s="43">
        <f t="shared" si="72"/>
        <v>0.6974720000000001</v>
      </c>
      <c r="N132" s="43">
        <f t="shared" si="72"/>
        <v>4866.647</v>
      </c>
      <c r="O132" s="43">
        <f t="shared" si="72"/>
        <v>40502044.5</v>
      </c>
      <c r="P132" s="43">
        <f t="shared" si="72"/>
        <v>83.527</v>
      </c>
      <c r="U132" s="44">
        <f t="shared" si="66"/>
        <v>12</v>
      </c>
      <c r="V132" s="45" t="str">
        <f>VLOOKUP($U132,[0]!DB07,$G132,0)</f>
        <v>348dm³ 80cm³ </v>
      </c>
      <c r="W132" s="46" t="str">
        <f t="shared" si="67"/>
        <v>·</v>
      </c>
      <c r="X132" s="46" t="str">
        <f t="shared" si="68"/>
        <v>=</v>
      </c>
      <c r="Y132" s="47">
        <f t="shared" si="64"/>
        <v>12</v>
      </c>
      <c r="Z132" s="48" t="str">
        <f>VLOOKUP($U132,[0]!DB07,$H132,0)</f>
        <v>m³</v>
      </c>
      <c r="AB132" s="44">
        <f t="shared" si="69"/>
        <v>24</v>
      </c>
      <c r="AC132" s="45" t="str">
        <f>VLOOKUP($AB132,[0]!DB07,$G132,0)</f>
        <v>81dm³ 4cm³ 89mm³ </v>
      </c>
      <c r="AD132" s="46" t="str">
        <f t="shared" si="70"/>
        <v>·</v>
      </c>
      <c r="AE132" s="46" t="str">
        <f t="shared" si="71"/>
        <v>=</v>
      </c>
      <c r="AF132" s="47">
        <f t="shared" si="65"/>
        <v>24</v>
      </c>
      <c r="AG132" s="48" t="str">
        <f>VLOOKUP($AB132,[0]!DB07,$H132,0)</f>
        <v>mm³</v>
      </c>
      <c r="AH132" s="31"/>
    </row>
    <row r="133" ht="14.25" customHeight="1" hidden="1"/>
    <row r="134" ht="14.25" customHeight="1" hidden="1"/>
    <row r="135" ht="14.25" customHeight="1" hidden="1"/>
    <row r="136" ht="14.25" customHeight="1" hidden="1"/>
    <row r="137" ht="14.25" customHeight="1" hidden="1"/>
    <row r="138" ht="14.25" customHeight="1" hidden="1"/>
    <row r="139" ht="14.25" customHeight="1" hidden="1"/>
    <row r="140" ht="30" customHeight="1" thickBot="1"/>
    <row r="141" spans="1:34" ht="19.5" customHeight="1">
      <c r="A141" s="23"/>
      <c r="B141" s="23"/>
      <c r="C141" s="23"/>
      <c r="D141" s="23"/>
      <c r="E141" s="23"/>
      <c r="F141" s="23"/>
      <c r="G141" s="24">
        <f aca="true" t="shared" si="73" ref="G141:I152">G121</f>
        <v>2</v>
      </c>
      <c r="H141" s="24">
        <f t="shared" si="73"/>
        <v>4</v>
      </c>
      <c r="I141" s="24">
        <f t="shared" si="73"/>
        <v>5</v>
      </c>
      <c r="K141" s="118" t="str">
        <f>K121</f>
        <v>Raummaße</v>
      </c>
      <c r="L141" s="119"/>
      <c r="M141" s="119"/>
      <c r="N141" s="119"/>
      <c r="O141" s="119"/>
      <c r="P141" s="122">
        <f>P121+1</f>
        <v>8</v>
      </c>
      <c r="U141" s="26">
        <v>1</v>
      </c>
      <c r="V141" s="27" t="str">
        <f>VLOOKUP($U141,[0]!DB08,$G141,0)</f>
        <v>93m³ </v>
      </c>
      <c r="W141" s="28" t="s">
        <v>9</v>
      </c>
      <c r="X141" s="28" t="s">
        <v>10</v>
      </c>
      <c r="Y141" s="29">
        <f aca="true" t="shared" si="74" ref="Y141:Y152">VLOOKUP($U141,DB08,$I141,0)</f>
        <v>1</v>
      </c>
      <c r="Z141" s="30" t="str">
        <f>VLOOKUP($U141,[0]!DB08,$H141,0)</f>
        <v>dm³</v>
      </c>
      <c r="AB141" s="26">
        <f>U152+1</f>
        <v>13</v>
      </c>
      <c r="AC141" s="27" t="str">
        <f>VLOOKUP($AB141,[0]!DB08,$G141,0)</f>
        <v>753cm³ 511mm³ </v>
      </c>
      <c r="AD141" s="28" t="s">
        <v>9</v>
      </c>
      <c r="AE141" s="28" t="s">
        <v>10</v>
      </c>
      <c r="AF141" s="29">
        <f aca="true" t="shared" si="75" ref="AF141:AF152">VLOOKUP($AB141,DB08,$I141,0)</f>
        <v>13</v>
      </c>
      <c r="AG141" s="30" t="str">
        <f>VLOOKUP($AB141,[0]!DB08,$H141,0)</f>
        <v>cm³</v>
      </c>
      <c r="AH141" s="31"/>
    </row>
    <row r="142" spans="1:34" ht="19.5" customHeight="1">
      <c r="A142" s="23"/>
      <c r="B142" s="23"/>
      <c r="C142" s="23"/>
      <c r="D142" s="23"/>
      <c r="E142" s="23"/>
      <c r="F142" s="23"/>
      <c r="G142" s="24">
        <f t="shared" si="73"/>
        <v>2</v>
      </c>
      <c r="H142" s="24">
        <f t="shared" si="73"/>
        <v>4</v>
      </c>
      <c r="I142" s="24">
        <f t="shared" si="73"/>
        <v>5</v>
      </c>
      <c r="K142" s="120"/>
      <c r="L142" s="121"/>
      <c r="M142" s="121"/>
      <c r="N142" s="121"/>
      <c r="O142" s="121"/>
      <c r="P142" s="123">
        <f>P122+1</f>
        <v>7</v>
      </c>
      <c r="U142" s="32">
        <f aca="true" t="shared" si="76" ref="U142:U152">U141+1</f>
        <v>2</v>
      </c>
      <c r="V142" s="33" t="str">
        <f>VLOOKUP($U142,[0]!DB08,$G142,0)</f>
        <v>30m³ 20dm³ </v>
      </c>
      <c r="W142" s="34" t="str">
        <f aca="true" t="shared" si="77" ref="W142:W152">W141</f>
        <v>·</v>
      </c>
      <c r="X142" s="34" t="str">
        <f aca="true" t="shared" si="78" ref="X142:X152">X141</f>
        <v>=</v>
      </c>
      <c r="Y142" s="35">
        <f t="shared" si="74"/>
        <v>2</v>
      </c>
      <c r="Z142" s="36" t="str">
        <f>VLOOKUP($U142,[0]!DB08,$H142,0)</f>
        <v>dm³</v>
      </c>
      <c r="AB142" s="32">
        <f aca="true" t="shared" si="79" ref="AB142:AB152">AB141+1</f>
        <v>14</v>
      </c>
      <c r="AC142" s="33" t="str">
        <f>VLOOKUP($AB142,[0]!DB08,$G142,0)</f>
        <v>5m³ 85dm³ 226cm³ </v>
      </c>
      <c r="AD142" s="34" t="str">
        <f aca="true" t="shared" si="80" ref="AD142:AD152">AD141</f>
        <v>·</v>
      </c>
      <c r="AE142" s="34" t="str">
        <f aca="true" t="shared" si="81" ref="AE142:AE152">AE141</f>
        <v>=</v>
      </c>
      <c r="AF142" s="35">
        <f t="shared" si="75"/>
        <v>14</v>
      </c>
      <c r="AG142" s="36" t="str">
        <f>VLOOKUP($AB142,[0]!DB08,$H142,0)</f>
        <v>dm³</v>
      </c>
      <c r="AH142" s="31"/>
    </row>
    <row r="143" spans="1:34" ht="19.5" customHeight="1" thickBot="1">
      <c r="A143" s="37">
        <v>4</v>
      </c>
      <c r="B143" s="37">
        <f>A143</f>
        <v>4</v>
      </c>
      <c r="C143" s="37">
        <f>B143</f>
        <v>4</v>
      </c>
      <c r="D143" s="37">
        <f>C143</f>
        <v>4</v>
      </c>
      <c r="E143" s="37">
        <f>D143</f>
        <v>4</v>
      </c>
      <c r="F143" s="37">
        <f>E143</f>
        <v>4</v>
      </c>
      <c r="G143" s="24">
        <f t="shared" si="73"/>
        <v>2</v>
      </c>
      <c r="H143" s="24">
        <f t="shared" si="73"/>
        <v>4</v>
      </c>
      <c r="I143" s="24">
        <f t="shared" si="73"/>
        <v>5</v>
      </c>
      <c r="K143" s="125" t="s">
        <v>11</v>
      </c>
      <c r="L143" s="126"/>
      <c r="M143" s="126"/>
      <c r="N143" s="126"/>
      <c r="O143" s="127"/>
      <c r="P143" s="124">
        <f>P123+1</f>
        <v>7</v>
      </c>
      <c r="U143" s="32">
        <f t="shared" si="76"/>
        <v>3</v>
      </c>
      <c r="V143" s="33" t="str">
        <f>VLOOKUP($U143,[0]!DB08,$G143,0)</f>
        <v>497dm³ 24cm³ </v>
      </c>
      <c r="W143" s="34" t="str">
        <f t="shared" si="77"/>
        <v>·</v>
      </c>
      <c r="X143" s="34" t="str">
        <f t="shared" si="78"/>
        <v>=</v>
      </c>
      <c r="Y143" s="35">
        <f t="shared" si="74"/>
        <v>3</v>
      </c>
      <c r="Z143" s="36" t="str">
        <f>VLOOKUP($U143,[0]!DB08,$H143,0)</f>
        <v>dm³</v>
      </c>
      <c r="AB143" s="32">
        <f t="shared" si="79"/>
        <v>15</v>
      </c>
      <c r="AC143" s="33" t="str">
        <f>VLOOKUP($AB143,[0]!DB08,$G143,0)</f>
        <v>2a 74m² 17cm² </v>
      </c>
      <c r="AD143" s="34" t="str">
        <f t="shared" si="80"/>
        <v>·</v>
      </c>
      <c r="AE143" s="34" t="str">
        <f t="shared" si="81"/>
        <v>=</v>
      </c>
      <c r="AF143" s="35">
        <f t="shared" si="75"/>
        <v>15</v>
      </c>
      <c r="AG143" s="36" t="str">
        <f>VLOOKUP($AB143,[0]!DB08,$H143,0)</f>
        <v>a</v>
      </c>
      <c r="AH143" s="31"/>
    </row>
    <row r="144" spans="1:34" ht="19.5" customHeight="1" thickBot="1">
      <c r="A144" s="111">
        <f>P141</f>
        <v>8</v>
      </c>
      <c r="B144" s="111"/>
      <c r="C144" s="111"/>
      <c r="D144" s="111"/>
      <c r="E144" s="111"/>
      <c r="F144" s="111"/>
      <c r="G144" s="24">
        <f t="shared" si="73"/>
        <v>2</v>
      </c>
      <c r="H144" s="24">
        <f t="shared" si="73"/>
        <v>4</v>
      </c>
      <c r="I144" s="24">
        <f t="shared" si="73"/>
        <v>5</v>
      </c>
      <c r="K144" s="38"/>
      <c r="L144" s="38"/>
      <c r="M144" s="38"/>
      <c r="N144" s="38"/>
      <c r="O144" s="38"/>
      <c r="P144" s="38"/>
      <c r="U144" s="32">
        <f t="shared" si="76"/>
        <v>4</v>
      </c>
      <c r="V144" s="33" t="str">
        <f>VLOOKUP($U144,[0]!DB08,$G144,0)</f>
        <v>16m³ 169cm³ </v>
      </c>
      <c r="W144" s="34" t="str">
        <f t="shared" si="77"/>
        <v>·</v>
      </c>
      <c r="X144" s="34" t="str">
        <f t="shared" si="78"/>
        <v>=</v>
      </c>
      <c r="Y144" s="35">
        <f t="shared" si="74"/>
        <v>4</v>
      </c>
      <c r="Z144" s="36" t="str">
        <f>VLOOKUP($U144,[0]!DB08,$H144,0)</f>
        <v>cm³</v>
      </c>
      <c r="AB144" s="32">
        <f t="shared" si="79"/>
        <v>16</v>
      </c>
      <c r="AC144" s="33" t="str">
        <f>VLOOKUP($AB144,[0]!DB08,$G144,0)</f>
        <v>80m³ 386dm³ </v>
      </c>
      <c r="AD144" s="34" t="str">
        <f t="shared" si="80"/>
        <v>·</v>
      </c>
      <c r="AE144" s="34" t="str">
        <f t="shared" si="81"/>
        <v>=</v>
      </c>
      <c r="AF144" s="35">
        <f t="shared" si="75"/>
        <v>16</v>
      </c>
      <c r="AG144" s="36" t="str">
        <f>VLOOKUP($AB144,[0]!DB08,$H144,0)</f>
        <v>dm³</v>
      </c>
      <c r="AH144" s="31"/>
    </row>
    <row r="145" spans="1:34" ht="19.5" customHeight="1" thickBot="1">
      <c r="A145" s="39">
        <v>13</v>
      </c>
      <c r="B145" s="39">
        <v>101</v>
      </c>
      <c r="C145" s="39">
        <v>6</v>
      </c>
      <c r="D145" s="39">
        <v>102</v>
      </c>
      <c r="E145" s="39">
        <v>7</v>
      </c>
      <c r="F145" s="39">
        <v>103</v>
      </c>
      <c r="G145" s="24">
        <f t="shared" si="73"/>
        <v>2</v>
      </c>
      <c r="H145" s="24">
        <f t="shared" si="73"/>
        <v>4</v>
      </c>
      <c r="I145" s="24">
        <f t="shared" si="73"/>
        <v>5</v>
      </c>
      <c r="K145" s="40">
        <f aca="true" t="shared" si="82" ref="K145:P152">VLOOKUP(A145,DB08,A$3,0)</f>
        <v>753.511</v>
      </c>
      <c r="L145" s="41">
        <f t="shared" si="82"/>
        <v>0.046</v>
      </c>
      <c r="M145" s="41">
        <f t="shared" si="82"/>
        <v>11.682</v>
      </c>
      <c r="N145" s="41">
        <f t="shared" si="82"/>
        <v>15010</v>
      </c>
      <c r="O145" s="41">
        <f t="shared" si="82"/>
        <v>0.28053900000000004</v>
      </c>
      <c r="P145" s="41">
        <f t="shared" si="82"/>
        <v>248.512</v>
      </c>
      <c r="U145" s="32">
        <f t="shared" si="76"/>
        <v>5</v>
      </c>
      <c r="V145" s="33" t="str">
        <f>VLOOKUP($U145,[0]!DB08,$G145,0)</f>
        <v>75m³ 984dm³ </v>
      </c>
      <c r="W145" s="34" t="str">
        <f t="shared" si="77"/>
        <v>·</v>
      </c>
      <c r="X145" s="34" t="str">
        <f t="shared" si="78"/>
        <v>=</v>
      </c>
      <c r="Y145" s="35">
        <f t="shared" si="74"/>
        <v>5</v>
      </c>
      <c r="Z145" s="36" t="str">
        <f>VLOOKUP($U145,[0]!DB08,$H145,0)</f>
        <v>m³</v>
      </c>
      <c r="AB145" s="32">
        <f t="shared" si="79"/>
        <v>17</v>
      </c>
      <c r="AC145" s="33" t="str">
        <f>VLOOKUP($AB145,[0]!DB08,$G145,0)</f>
        <v>498dm³ 77mm³ </v>
      </c>
      <c r="AD145" s="34" t="str">
        <f t="shared" si="80"/>
        <v>·</v>
      </c>
      <c r="AE145" s="34" t="str">
        <f t="shared" si="81"/>
        <v>=</v>
      </c>
      <c r="AF145" s="35">
        <f t="shared" si="75"/>
        <v>17</v>
      </c>
      <c r="AG145" s="36" t="str">
        <f>VLOOKUP($AB145,[0]!DB08,$H145,0)</f>
        <v>cm³</v>
      </c>
      <c r="AH145" s="31"/>
    </row>
    <row r="146" spans="1:34" ht="19.5" customHeight="1" thickBot="1">
      <c r="A146" s="39">
        <v>2</v>
      </c>
      <c r="B146" s="39">
        <v>104</v>
      </c>
      <c r="C146" s="39">
        <v>12</v>
      </c>
      <c r="D146" s="39">
        <v>105</v>
      </c>
      <c r="E146" s="39">
        <v>16</v>
      </c>
      <c r="F146" s="39">
        <v>106</v>
      </c>
      <c r="G146" s="24">
        <f t="shared" si="73"/>
        <v>2</v>
      </c>
      <c r="H146" s="24">
        <f t="shared" si="73"/>
        <v>4</v>
      </c>
      <c r="I146" s="24">
        <f t="shared" si="73"/>
        <v>5</v>
      </c>
      <c r="K146" s="42">
        <f t="shared" si="82"/>
        <v>30020</v>
      </c>
      <c r="L146" s="43">
        <f t="shared" si="82"/>
        <v>8000084.5</v>
      </c>
      <c r="M146" s="43">
        <f t="shared" si="82"/>
        <v>0.721623</v>
      </c>
      <c r="N146" s="43">
        <f t="shared" si="82"/>
        <v>37.992</v>
      </c>
      <c r="O146" s="43">
        <f t="shared" si="82"/>
        <v>80386</v>
      </c>
      <c r="P146" s="43">
        <f t="shared" si="82"/>
        <v>5.841</v>
      </c>
      <c r="U146" s="32">
        <f t="shared" si="76"/>
        <v>6</v>
      </c>
      <c r="V146" s="33" t="str">
        <f>VLOOKUP($U146,[0]!DB08,$G146,0)</f>
        <v>11m³ 682dm³ </v>
      </c>
      <c r="W146" s="34" t="str">
        <f t="shared" si="77"/>
        <v>·</v>
      </c>
      <c r="X146" s="34" t="str">
        <f t="shared" si="78"/>
        <v>=</v>
      </c>
      <c r="Y146" s="35">
        <f t="shared" si="74"/>
        <v>6</v>
      </c>
      <c r="Z146" s="36" t="str">
        <f>VLOOKUP($U146,[0]!DB08,$H146,0)</f>
        <v>m³</v>
      </c>
      <c r="AB146" s="32">
        <f t="shared" si="79"/>
        <v>18</v>
      </c>
      <c r="AC146" s="33" t="str">
        <f>VLOOKUP($AB146,[0]!DB08,$G146,0)</f>
        <v>8dm³ 996cm³ 349mm³ </v>
      </c>
      <c r="AD146" s="34" t="str">
        <f t="shared" si="80"/>
        <v>·</v>
      </c>
      <c r="AE146" s="34" t="str">
        <f t="shared" si="81"/>
        <v>=</v>
      </c>
      <c r="AF146" s="35">
        <f t="shared" si="75"/>
        <v>18</v>
      </c>
      <c r="AG146" s="36" t="str">
        <f>VLOOKUP($AB146,[0]!DB08,$H146,0)</f>
        <v>cm³</v>
      </c>
      <c r="AH146" s="31"/>
    </row>
    <row r="147" spans="1:34" ht="19.5" customHeight="1" thickBot="1">
      <c r="A147" s="39">
        <v>19</v>
      </c>
      <c r="B147" s="39">
        <v>107</v>
      </c>
      <c r="C147" s="39">
        <v>17</v>
      </c>
      <c r="D147" s="39">
        <v>108</v>
      </c>
      <c r="E147" s="39">
        <v>20</v>
      </c>
      <c r="F147" s="39">
        <v>109</v>
      </c>
      <c r="G147" s="24">
        <f t="shared" si="73"/>
        <v>2</v>
      </c>
      <c r="H147" s="24">
        <f t="shared" si="73"/>
        <v>4</v>
      </c>
      <c r="I147" s="24">
        <f t="shared" si="73"/>
        <v>5</v>
      </c>
      <c r="K147" s="42">
        <f t="shared" si="82"/>
        <v>10282</v>
      </c>
      <c r="L147" s="43">
        <f t="shared" si="82"/>
        <v>0.14</v>
      </c>
      <c r="M147" s="43">
        <f t="shared" si="82"/>
        <v>498000.077</v>
      </c>
      <c r="N147" s="43">
        <f t="shared" si="82"/>
        <v>239028.5</v>
      </c>
      <c r="O147" s="43">
        <f t="shared" si="82"/>
        <v>0.465243</v>
      </c>
      <c r="P147" s="43">
        <f t="shared" si="82"/>
        <v>35000.449</v>
      </c>
      <c r="U147" s="32">
        <f t="shared" si="76"/>
        <v>7</v>
      </c>
      <c r="V147" s="33" t="str">
        <f>VLOOKUP($U147,[0]!DB08,$G147,0)</f>
        <v>280cm³ 539mm³ </v>
      </c>
      <c r="W147" s="34" t="str">
        <f t="shared" si="77"/>
        <v>·</v>
      </c>
      <c r="X147" s="34" t="str">
        <f t="shared" si="78"/>
        <v>=</v>
      </c>
      <c r="Y147" s="35">
        <f t="shared" si="74"/>
        <v>7</v>
      </c>
      <c r="Z147" s="36" t="str">
        <f>VLOOKUP($U147,[0]!DB08,$H147,0)</f>
        <v>dm³</v>
      </c>
      <c r="AB147" s="32">
        <f t="shared" si="79"/>
        <v>19</v>
      </c>
      <c r="AC147" s="33" t="str">
        <f>VLOOKUP($AB147,[0]!DB08,$G147,0)</f>
        <v>10m³ 282dm³ </v>
      </c>
      <c r="AD147" s="34" t="str">
        <f t="shared" si="80"/>
        <v>·</v>
      </c>
      <c r="AE147" s="34" t="str">
        <f t="shared" si="81"/>
        <v>=</v>
      </c>
      <c r="AF147" s="35">
        <f t="shared" si="75"/>
        <v>19</v>
      </c>
      <c r="AG147" s="36" t="str">
        <f>VLOOKUP($AB147,[0]!DB08,$H147,0)</f>
        <v>dm³</v>
      </c>
      <c r="AH147" s="31"/>
    </row>
    <row r="148" spans="1:34" ht="19.5" customHeight="1" thickBot="1">
      <c r="A148" s="39">
        <v>24</v>
      </c>
      <c r="B148" s="39">
        <v>110</v>
      </c>
      <c r="C148" s="39">
        <v>14</v>
      </c>
      <c r="D148" s="39">
        <v>111</v>
      </c>
      <c r="E148" s="39">
        <v>3</v>
      </c>
      <c r="F148" s="39">
        <v>112</v>
      </c>
      <c r="G148" s="24">
        <f t="shared" si="73"/>
        <v>2</v>
      </c>
      <c r="H148" s="24">
        <f t="shared" si="73"/>
        <v>4</v>
      </c>
      <c r="I148" s="24">
        <f t="shared" si="73"/>
        <v>5</v>
      </c>
      <c r="K148" s="42">
        <f t="shared" si="82"/>
        <v>5.230816000000001</v>
      </c>
      <c r="L148" s="43">
        <f t="shared" si="82"/>
        <v>240.138</v>
      </c>
      <c r="M148" s="43">
        <f t="shared" si="82"/>
        <v>5085.226</v>
      </c>
      <c r="N148" s="43">
        <f t="shared" si="82"/>
        <v>5658500</v>
      </c>
      <c r="O148" s="43">
        <f t="shared" si="82"/>
        <v>497.024</v>
      </c>
      <c r="P148" s="43">
        <f t="shared" si="82"/>
        <v>0.36</v>
      </c>
      <c r="U148" s="32">
        <f t="shared" si="76"/>
        <v>8</v>
      </c>
      <c r="V148" s="33" t="str">
        <f>VLOOKUP($U148,[0]!DB08,$G148,0)</f>
        <v>478dm³ 57cm³ </v>
      </c>
      <c r="W148" s="34" t="str">
        <f t="shared" si="77"/>
        <v>·</v>
      </c>
      <c r="X148" s="34" t="str">
        <f t="shared" si="78"/>
        <v>=</v>
      </c>
      <c r="Y148" s="35">
        <f t="shared" si="74"/>
        <v>8</v>
      </c>
      <c r="Z148" s="36" t="str">
        <f>VLOOKUP($U148,[0]!DB08,$H148,0)</f>
        <v>cm³</v>
      </c>
      <c r="AB148" s="32">
        <f t="shared" si="79"/>
        <v>20</v>
      </c>
      <c r="AC148" s="33" t="str">
        <f>VLOOKUP($AB148,[0]!DB08,$G148,0)</f>
        <v>465dm³ 243cm³ </v>
      </c>
      <c r="AD148" s="34" t="str">
        <f t="shared" si="80"/>
        <v>·</v>
      </c>
      <c r="AE148" s="34" t="str">
        <f t="shared" si="81"/>
        <v>=</v>
      </c>
      <c r="AF148" s="35">
        <f t="shared" si="75"/>
        <v>20</v>
      </c>
      <c r="AG148" s="36" t="str">
        <f>VLOOKUP($AB148,[0]!DB08,$H148,0)</f>
        <v>m³</v>
      </c>
      <c r="AH148" s="31"/>
    </row>
    <row r="149" spans="1:34" ht="19.5" customHeight="1" thickBot="1">
      <c r="A149" s="39">
        <v>10</v>
      </c>
      <c r="B149" s="39">
        <v>113</v>
      </c>
      <c r="C149" s="39">
        <v>1</v>
      </c>
      <c r="D149" s="39">
        <v>114</v>
      </c>
      <c r="E149" s="39">
        <v>15</v>
      </c>
      <c r="F149" s="39">
        <v>115</v>
      </c>
      <c r="G149" s="24">
        <f t="shared" si="73"/>
        <v>2</v>
      </c>
      <c r="H149" s="24">
        <f t="shared" si="73"/>
        <v>4</v>
      </c>
      <c r="I149" s="24">
        <f t="shared" si="73"/>
        <v>5</v>
      </c>
      <c r="K149" s="42">
        <f t="shared" si="82"/>
        <v>480.276</v>
      </c>
      <c r="L149" s="43">
        <f t="shared" si="82"/>
        <v>376.755</v>
      </c>
      <c r="M149" s="43">
        <f t="shared" si="82"/>
        <v>0.093</v>
      </c>
      <c r="N149" s="43">
        <f t="shared" si="82"/>
        <v>2542.613</v>
      </c>
      <c r="O149" s="43">
        <f t="shared" si="82"/>
        <v>2.7400170000000004</v>
      </c>
      <c r="P149" s="43">
        <f t="shared" si="82"/>
        <v>1.37</v>
      </c>
      <c r="U149" s="32">
        <f t="shared" si="76"/>
        <v>9</v>
      </c>
      <c r="V149" s="33" t="str">
        <f>VLOOKUP($U149,[0]!DB08,$G149,0)</f>
        <v>70m³ 898cm³ </v>
      </c>
      <c r="W149" s="34" t="str">
        <f t="shared" si="77"/>
        <v>·</v>
      </c>
      <c r="X149" s="34" t="str">
        <f t="shared" si="78"/>
        <v>=</v>
      </c>
      <c r="Y149" s="35">
        <f t="shared" si="74"/>
        <v>9</v>
      </c>
      <c r="Z149" s="36" t="str">
        <f>VLOOKUP($U149,[0]!DB08,$H149,0)</f>
        <v>dm³</v>
      </c>
      <c r="AB149" s="32">
        <f t="shared" si="79"/>
        <v>21</v>
      </c>
      <c r="AC149" s="33" t="str">
        <f>VLOOKUP($AB149,[0]!DB08,$G149,0)</f>
        <v>775dm³ 24cm³ </v>
      </c>
      <c r="AD149" s="34" t="str">
        <f t="shared" si="80"/>
        <v>·</v>
      </c>
      <c r="AE149" s="34" t="str">
        <f t="shared" si="81"/>
        <v>=</v>
      </c>
      <c r="AF149" s="35">
        <f t="shared" si="75"/>
        <v>21</v>
      </c>
      <c r="AG149" s="36" t="str">
        <f>VLOOKUP($AB149,[0]!DB08,$H149,0)</f>
        <v>dm³</v>
      </c>
      <c r="AH149" s="31"/>
    </row>
    <row r="150" spans="1:34" ht="19.5" customHeight="1" thickBot="1">
      <c r="A150" s="39">
        <v>23</v>
      </c>
      <c r="B150" s="39">
        <v>116</v>
      </c>
      <c r="C150" s="39">
        <v>9</v>
      </c>
      <c r="D150" s="39">
        <v>117</v>
      </c>
      <c r="E150" s="39">
        <v>11</v>
      </c>
      <c r="F150" s="39">
        <v>118</v>
      </c>
      <c r="G150" s="24">
        <f t="shared" si="73"/>
        <v>2</v>
      </c>
      <c r="H150" s="24">
        <f t="shared" si="73"/>
        <v>4</v>
      </c>
      <c r="I150" s="24">
        <f t="shared" si="73"/>
        <v>5</v>
      </c>
      <c r="K150" s="42">
        <f t="shared" si="82"/>
        <v>95000.905</v>
      </c>
      <c r="L150" s="43">
        <f t="shared" si="82"/>
        <v>40193</v>
      </c>
      <c r="M150" s="43">
        <f t="shared" si="82"/>
        <v>70000.898</v>
      </c>
      <c r="N150" s="43">
        <f t="shared" si="82"/>
        <v>249000.038</v>
      </c>
      <c r="O150" s="43">
        <f t="shared" si="82"/>
        <v>11317000</v>
      </c>
      <c r="P150" s="43">
        <f t="shared" si="82"/>
        <v>4498.174</v>
      </c>
      <c r="U150" s="32">
        <f t="shared" si="76"/>
        <v>10</v>
      </c>
      <c r="V150" s="33" t="str">
        <f>VLOOKUP($U150,[0]!DB08,$G150,0)</f>
        <v>480dm³ 276cm³ </v>
      </c>
      <c r="W150" s="34" t="str">
        <f t="shared" si="77"/>
        <v>·</v>
      </c>
      <c r="X150" s="34" t="str">
        <f t="shared" si="78"/>
        <v>=</v>
      </c>
      <c r="Y150" s="35">
        <f t="shared" si="74"/>
        <v>10</v>
      </c>
      <c r="Z150" s="36" t="str">
        <f>VLOOKUP($U150,[0]!DB08,$H150,0)</f>
        <v>dm³</v>
      </c>
      <c r="AB150" s="32">
        <f t="shared" si="79"/>
        <v>22</v>
      </c>
      <c r="AC150" s="33" t="str">
        <f>VLOOKUP($AB150,[0]!DB08,$G150,0)</f>
        <v>5m³ 809dm³ 153cm³ </v>
      </c>
      <c r="AD150" s="34" t="str">
        <f t="shared" si="80"/>
        <v>·</v>
      </c>
      <c r="AE150" s="34" t="str">
        <f t="shared" si="81"/>
        <v>=</v>
      </c>
      <c r="AF150" s="35">
        <f t="shared" si="75"/>
        <v>22</v>
      </c>
      <c r="AG150" s="36" t="str">
        <f>VLOOKUP($AB150,[0]!DB08,$H150,0)</f>
        <v>cm³</v>
      </c>
      <c r="AH150" s="31"/>
    </row>
    <row r="151" spans="1:34" ht="19.5" customHeight="1" thickBot="1">
      <c r="A151" s="39">
        <v>5</v>
      </c>
      <c r="B151" s="39">
        <v>119</v>
      </c>
      <c r="C151" s="39">
        <v>22</v>
      </c>
      <c r="D151" s="39">
        <v>120</v>
      </c>
      <c r="E151" s="39">
        <v>21</v>
      </c>
      <c r="F151" s="39">
        <v>121</v>
      </c>
      <c r="G151" s="24">
        <f t="shared" si="73"/>
        <v>2</v>
      </c>
      <c r="H151" s="24">
        <f t="shared" si="73"/>
        <v>4</v>
      </c>
      <c r="I151" s="24">
        <f t="shared" si="73"/>
        <v>5</v>
      </c>
      <c r="K151" s="42">
        <f t="shared" si="82"/>
        <v>75.984</v>
      </c>
      <c r="L151" s="43">
        <f t="shared" si="82"/>
        <v>5141</v>
      </c>
      <c r="M151" s="43">
        <f t="shared" si="82"/>
        <v>5809153</v>
      </c>
      <c r="N151" s="43">
        <f t="shared" si="82"/>
        <v>0.232</v>
      </c>
      <c r="O151" s="43">
        <f t="shared" si="82"/>
        <v>775.024</v>
      </c>
      <c r="P151" s="43">
        <f t="shared" si="82"/>
        <v>387.512</v>
      </c>
      <c r="U151" s="32">
        <f t="shared" si="76"/>
        <v>11</v>
      </c>
      <c r="V151" s="33" t="str">
        <f>VLOOKUP($U151,[0]!DB08,$G151,0)</f>
        <v>11m³ 317dm³ </v>
      </c>
      <c r="W151" s="34" t="str">
        <f t="shared" si="77"/>
        <v>·</v>
      </c>
      <c r="X151" s="34" t="str">
        <f t="shared" si="78"/>
        <v>=</v>
      </c>
      <c r="Y151" s="35">
        <f t="shared" si="74"/>
        <v>11</v>
      </c>
      <c r="Z151" s="36" t="str">
        <f>VLOOKUP($U151,[0]!DB08,$H151,0)</f>
        <v>cm³</v>
      </c>
      <c r="AB151" s="32">
        <f t="shared" si="79"/>
        <v>23</v>
      </c>
      <c r="AC151" s="33" t="str">
        <f>VLOOKUP($AB151,[0]!DB08,$G151,0)</f>
        <v>95m³ 905cm³ </v>
      </c>
      <c r="AD151" s="34" t="str">
        <f t="shared" si="80"/>
        <v>·</v>
      </c>
      <c r="AE151" s="34" t="str">
        <f t="shared" si="81"/>
        <v>=</v>
      </c>
      <c r="AF151" s="35">
        <f t="shared" si="75"/>
        <v>23</v>
      </c>
      <c r="AG151" s="36" t="str">
        <f>VLOOKUP($AB151,[0]!DB08,$H151,0)</f>
        <v>dm³</v>
      </c>
      <c r="AH151" s="31"/>
    </row>
    <row r="152" spans="1:34" ht="19.5" customHeight="1" thickBot="1">
      <c r="A152" s="39">
        <v>18</v>
      </c>
      <c r="B152" s="39">
        <v>122</v>
      </c>
      <c r="C152" s="39">
        <v>4</v>
      </c>
      <c r="D152" s="39">
        <v>123</v>
      </c>
      <c r="E152" s="39">
        <v>8</v>
      </c>
      <c r="F152" s="39">
        <v>124</v>
      </c>
      <c r="G152" s="24">
        <f t="shared" si="73"/>
        <v>2</v>
      </c>
      <c r="H152" s="24">
        <f t="shared" si="73"/>
        <v>4</v>
      </c>
      <c r="I152" s="24">
        <f t="shared" si="73"/>
        <v>5</v>
      </c>
      <c r="K152" s="42">
        <f t="shared" si="82"/>
        <v>8996.349</v>
      </c>
      <c r="L152" s="43">
        <f t="shared" si="82"/>
        <v>2904576.5</v>
      </c>
      <c r="M152" s="43">
        <f t="shared" si="82"/>
        <v>16000169</v>
      </c>
      <c r="N152" s="43">
        <f t="shared" si="82"/>
        <v>47500.452</v>
      </c>
      <c r="O152" s="43">
        <f t="shared" si="82"/>
        <v>478057</v>
      </c>
      <c r="P152" s="43">
        <f t="shared" si="82"/>
        <v>2.615</v>
      </c>
      <c r="U152" s="44">
        <f t="shared" si="76"/>
        <v>12</v>
      </c>
      <c r="V152" s="45" t="str">
        <f>VLOOKUP($U152,[0]!DB08,$G152,0)</f>
        <v>721dm³ 623cm³ </v>
      </c>
      <c r="W152" s="46" t="str">
        <f t="shared" si="77"/>
        <v>·</v>
      </c>
      <c r="X152" s="46" t="str">
        <f t="shared" si="78"/>
        <v>=</v>
      </c>
      <c r="Y152" s="47">
        <f t="shared" si="74"/>
        <v>12</v>
      </c>
      <c r="Z152" s="48" t="str">
        <f>VLOOKUP($U152,[0]!DB08,$H152,0)</f>
        <v>m³</v>
      </c>
      <c r="AB152" s="44">
        <f t="shared" si="79"/>
        <v>24</v>
      </c>
      <c r="AC152" s="45" t="str">
        <f>VLOOKUP($AB152,[0]!DB08,$G152,0)</f>
        <v>5dm³ 230cm³ 816mm³ </v>
      </c>
      <c r="AD152" s="46" t="str">
        <f t="shared" si="80"/>
        <v>·</v>
      </c>
      <c r="AE152" s="46" t="str">
        <f t="shared" si="81"/>
        <v>=</v>
      </c>
      <c r="AF152" s="47">
        <f t="shared" si="75"/>
        <v>24</v>
      </c>
      <c r="AG152" s="48" t="str">
        <f>VLOOKUP($AB152,[0]!DB08,$H152,0)</f>
        <v>dm³</v>
      </c>
      <c r="AH152" s="31"/>
    </row>
    <row r="153" ht="14.25" hidden="1"/>
    <row r="154" ht="14.25" hidden="1"/>
    <row r="155" ht="14.25" hidden="1"/>
    <row r="156" ht="14.25" hidden="1"/>
    <row r="157" ht="14.25" hidden="1"/>
    <row r="158" ht="14.25" hidden="1"/>
    <row r="159" ht="14.25" hidden="1"/>
    <row r="160" ht="30" customHeight="1" thickBot="1"/>
    <row r="161" spans="1:34" ht="19.5" customHeight="1">
      <c r="A161" s="23"/>
      <c r="B161" s="23"/>
      <c r="C161" s="23"/>
      <c r="D161" s="23"/>
      <c r="E161" s="23"/>
      <c r="F161" s="23"/>
      <c r="G161" s="24">
        <f aca="true" t="shared" si="83" ref="G161:I172">G141</f>
        <v>2</v>
      </c>
      <c r="H161" s="24">
        <f t="shared" si="83"/>
        <v>4</v>
      </c>
      <c r="I161" s="24">
        <f t="shared" si="83"/>
        <v>5</v>
      </c>
      <c r="K161" s="118" t="str">
        <f>K141</f>
        <v>Raummaße</v>
      </c>
      <c r="L161" s="119"/>
      <c r="M161" s="119"/>
      <c r="N161" s="119"/>
      <c r="O161" s="119"/>
      <c r="P161" s="122">
        <f>P141+1</f>
        <v>9</v>
      </c>
      <c r="U161" s="26">
        <v>1</v>
      </c>
      <c r="V161" s="27" t="str">
        <f>VLOOKUP($U161,[0]!DB09,$G161,0)</f>
        <v>48m³ 2dm³ </v>
      </c>
      <c r="W161" s="28" t="s">
        <v>9</v>
      </c>
      <c r="X161" s="28" t="s">
        <v>10</v>
      </c>
      <c r="Y161" s="29">
        <f aca="true" t="shared" si="84" ref="Y161:Y172">VLOOKUP($U161,DB09,$I161,0)</f>
        <v>1</v>
      </c>
      <c r="Z161" s="30" t="str">
        <f>VLOOKUP($U161,[0]!DB09,$H161,0)</f>
        <v>m³</v>
      </c>
      <c r="AB161" s="26">
        <f>U172+1</f>
        <v>13</v>
      </c>
      <c r="AC161" s="27" t="str">
        <f>VLOOKUP($AB161,[0]!DB09,$G161,0)</f>
        <v>658cm³ 542mm³ </v>
      </c>
      <c r="AD161" s="28" t="s">
        <v>9</v>
      </c>
      <c r="AE161" s="28" t="s">
        <v>10</v>
      </c>
      <c r="AF161" s="29">
        <f aca="true" t="shared" si="85" ref="AF161:AF172">VLOOKUP($AB161,DB09,$I161,0)</f>
        <v>13</v>
      </c>
      <c r="AG161" s="30" t="str">
        <f>VLOOKUP($AB161,[0]!DB09,$H161,0)</f>
        <v>cm³</v>
      </c>
      <c r="AH161" s="31"/>
    </row>
    <row r="162" spans="1:34" ht="19.5" customHeight="1">
      <c r="A162" s="23"/>
      <c r="B162" s="23"/>
      <c r="C162" s="23"/>
      <c r="D162" s="23"/>
      <c r="E162" s="23"/>
      <c r="F162" s="23"/>
      <c r="G162" s="24">
        <f t="shared" si="83"/>
        <v>2</v>
      </c>
      <c r="H162" s="24">
        <f t="shared" si="83"/>
        <v>4</v>
      </c>
      <c r="I162" s="24">
        <f t="shared" si="83"/>
        <v>5</v>
      </c>
      <c r="K162" s="120"/>
      <c r="L162" s="121"/>
      <c r="M162" s="121"/>
      <c r="N162" s="121"/>
      <c r="O162" s="121"/>
      <c r="P162" s="123">
        <f>P142+1</f>
        <v>8</v>
      </c>
      <c r="U162" s="32">
        <f aca="true" t="shared" si="86" ref="U162:U172">U161+1</f>
        <v>2</v>
      </c>
      <c r="V162" s="33" t="str">
        <f>VLOOKUP($U162,[0]!DB09,$G162,0)</f>
        <v>51m³ 2dm³ </v>
      </c>
      <c r="W162" s="34" t="str">
        <f aca="true" t="shared" si="87" ref="W162:W172">W161</f>
        <v>·</v>
      </c>
      <c r="X162" s="34" t="str">
        <f aca="true" t="shared" si="88" ref="X162:X172">X161</f>
        <v>=</v>
      </c>
      <c r="Y162" s="35">
        <f t="shared" si="84"/>
        <v>2</v>
      </c>
      <c r="Z162" s="36" t="str">
        <f>VLOOKUP($U162,[0]!DB09,$H162,0)</f>
        <v>dm³</v>
      </c>
      <c r="AB162" s="32">
        <f aca="true" t="shared" si="89" ref="AB162:AB172">AB161+1</f>
        <v>14</v>
      </c>
      <c r="AC162" s="33" t="str">
        <f>VLOOKUP($AB162,[0]!DB09,$G162,0)</f>
        <v>7m³ 67dm³ 8cm³ </v>
      </c>
      <c r="AD162" s="34" t="str">
        <f aca="true" t="shared" si="90" ref="AD162:AD172">AD161</f>
        <v>·</v>
      </c>
      <c r="AE162" s="34" t="str">
        <f aca="true" t="shared" si="91" ref="AE162:AE172">AE161</f>
        <v>=</v>
      </c>
      <c r="AF162" s="35">
        <f t="shared" si="85"/>
        <v>14</v>
      </c>
      <c r="AG162" s="36" t="str">
        <f>VLOOKUP($AB162,[0]!DB09,$H162,0)</f>
        <v>cm³</v>
      </c>
      <c r="AH162" s="31"/>
    </row>
    <row r="163" spans="1:34" ht="19.5" customHeight="1" thickBot="1">
      <c r="A163" s="37">
        <v>4</v>
      </c>
      <c r="B163" s="37">
        <f>A163</f>
        <v>4</v>
      </c>
      <c r="C163" s="37">
        <f>B163</f>
        <v>4</v>
      </c>
      <c r="D163" s="37">
        <f>C163</f>
        <v>4</v>
      </c>
      <c r="E163" s="37">
        <f>D163</f>
        <v>4</v>
      </c>
      <c r="F163" s="37">
        <f>E163</f>
        <v>4</v>
      </c>
      <c r="G163" s="24">
        <f t="shared" si="83"/>
        <v>2</v>
      </c>
      <c r="H163" s="24">
        <f t="shared" si="83"/>
        <v>4</v>
      </c>
      <c r="I163" s="24">
        <f t="shared" si="83"/>
        <v>5</v>
      </c>
      <c r="K163" s="125" t="s">
        <v>11</v>
      </c>
      <c r="L163" s="126"/>
      <c r="M163" s="126"/>
      <c r="N163" s="126"/>
      <c r="O163" s="127"/>
      <c r="P163" s="124">
        <f>P143+1</f>
        <v>8</v>
      </c>
      <c r="U163" s="32">
        <f t="shared" si="86"/>
        <v>3</v>
      </c>
      <c r="V163" s="33" t="str">
        <f>VLOOKUP($U163,[0]!DB09,$G163,0)</f>
        <v>68dm³ 74cm³ </v>
      </c>
      <c r="W163" s="34" t="str">
        <f t="shared" si="87"/>
        <v>·</v>
      </c>
      <c r="X163" s="34" t="str">
        <f t="shared" si="88"/>
        <v>=</v>
      </c>
      <c r="Y163" s="35">
        <f t="shared" si="84"/>
        <v>3</v>
      </c>
      <c r="Z163" s="36" t="str">
        <f>VLOOKUP($U163,[0]!DB09,$H163,0)</f>
        <v>dm³</v>
      </c>
      <c r="AB163" s="32">
        <f t="shared" si="89"/>
        <v>15</v>
      </c>
      <c r="AC163" s="33" t="str">
        <f>VLOOKUP($AB163,[0]!DB09,$G163,0)</f>
        <v>27m³ 39cm³ </v>
      </c>
      <c r="AD163" s="34" t="str">
        <f t="shared" si="90"/>
        <v>·</v>
      </c>
      <c r="AE163" s="34" t="str">
        <f t="shared" si="91"/>
        <v>=</v>
      </c>
      <c r="AF163" s="35">
        <f t="shared" si="85"/>
        <v>15</v>
      </c>
      <c r="AG163" s="36" t="str">
        <f>VLOOKUP($AB163,[0]!DB09,$H163,0)</f>
        <v>dm³</v>
      </c>
      <c r="AH163" s="31"/>
    </row>
    <row r="164" spans="1:34" ht="19.5" customHeight="1" thickBot="1">
      <c r="A164" s="111">
        <f>P161</f>
        <v>9</v>
      </c>
      <c r="B164" s="111"/>
      <c r="C164" s="111"/>
      <c r="D164" s="111"/>
      <c r="E164" s="111"/>
      <c r="F164" s="111"/>
      <c r="G164" s="24">
        <f t="shared" si="83"/>
        <v>2</v>
      </c>
      <c r="H164" s="24">
        <f t="shared" si="83"/>
        <v>4</v>
      </c>
      <c r="I164" s="24">
        <f t="shared" si="83"/>
        <v>5</v>
      </c>
      <c r="K164" s="38"/>
      <c r="L164" s="38"/>
      <c r="M164" s="38"/>
      <c r="N164" s="38"/>
      <c r="O164" s="38"/>
      <c r="P164" s="38"/>
      <c r="U164" s="32">
        <f t="shared" si="86"/>
        <v>4</v>
      </c>
      <c r="V164" s="33" t="str">
        <f>VLOOKUP($U164,[0]!DB09,$G164,0)</f>
        <v>80dm³ 97cm³ </v>
      </c>
      <c r="W164" s="34" t="str">
        <f t="shared" si="87"/>
        <v>·</v>
      </c>
      <c r="X164" s="34" t="str">
        <f t="shared" si="88"/>
        <v>=</v>
      </c>
      <c r="Y164" s="35">
        <f t="shared" si="84"/>
        <v>4</v>
      </c>
      <c r="Z164" s="36" t="str">
        <f>VLOOKUP($U164,[0]!DB09,$H164,0)</f>
        <v>cm³</v>
      </c>
      <c r="AB164" s="32">
        <f t="shared" si="89"/>
        <v>16</v>
      </c>
      <c r="AC164" s="33" t="str">
        <f>VLOOKUP($AB164,[0]!DB09,$G164,0)</f>
        <v>53m³ 30dm³ </v>
      </c>
      <c r="AD164" s="34" t="str">
        <f t="shared" si="90"/>
        <v>·</v>
      </c>
      <c r="AE164" s="34" t="str">
        <f t="shared" si="91"/>
        <v>=</v>
      </c>
      <c r="AF164" s="35">
        <f t="shared" si="85"/>
        <v>16</v>
      </c>
      <c r="AG164" s="36" t="str">
        <f>VLOOKUP($AB164,[0]!DB09,$H164,0)</f>
        <v>dm³</v>
      </c>
      <c r="AH164" s="31"/>
    </row>
    <row r="165" spans="1:34" ht="19.5" customHeight="1" thickBot="1">
      <c r="A165" s="39">
        <v>1</v>
      </c>
      <c r="B165" s="39">
        <v>101</v>
      </c>
      <c r="C165" s="39">
        <v>17</v>
      </c>
      <c r="D165" s="39">
        <v>19</v>
      </c>
      <c r="E165" s="39">
        <v>102</v>
      </c>
      <c r="F165" s="39">
        <v>4</v>
      </c>
      <c r="G165" s="24">
        <f t="shared" si="83"/>
        <v>2</v>
      </c>
      <c r="H165" s="24">
        <f t="shared" si="83"/>
        <v>4</v>
      </c>
      <c r="I165" s="24">
        <f t="shared" si="83"/>
        <v>5</v>
      </c>
      <c r="K165" s="40">
        <f aca="true" t="shared" si="92" ref="K165:P172">VLOOKUP(A165,DB09,A$3,0)</f>
        <v>48.002</v>
      </c>
      <c r="L165" s="41">
        <f t="shared" si="92"/>
        <v>24.001</v>
      </c>
      <c r="M165" s="41">
        <f t="shared" si="92"/>
        <v>20037</v>
      </c>
      <c r="N165" s="41">
        <f t="shared" si="92"/>
        <v>63009</v>
      </c>
      <c r="O165" s="41">
        <f t="shared" si="92"/>
        <v>25501</v>
      </c>
      <c r="P165" s="41">
        <f t="shared" si="92"/>
        <v>80097</v>
      </c>
      <c r="U165" s="32">
        <f t="shared" si="86"/>
        <v>5</v>
      </c>
      <c r="V165" s="33" t="str">
        <f>VLOOKUP($U165,[0]!DB09,$G165,0)</f>
        <v>14dm³ </v>
      </c>
      <c r="W165" s="34" t="str">
        <f t="shared" si="87"/>
        <v>·</v>
      </c>
      <c r="X165" s="34" t="str">
        <f t="shared" si="88"/>
        <v>=</v>
      </c>
      <c r="Y165" s="35">
        <f t="shared" si="84"/>
        <v>5</v>
      </c>
      <c r="Z165" s="36" t="str">
        <f>VLOOKUP($U165,[0]!DB09,$H165,0)</f>
        <v>m³</v>
      </c>
      <c r="AB165" s="32">
        <f t="shared" si="89"/>
        <v>17</v>
      </c>
      <c r="AC165" s="33" t="str">
        <f>VLOOKUP($AB165,[0]!DB09,$G165,0)</f>
        <v>20dm³ 37cm³ </v>
      </c>
      <c r="AD165" s="34" t="str">
        <f t="shared" si="90"/>
        <v>·</v>
      </c>
      <c r="AE165" s="34" t="str">
        <f t="shared" si="91"/>
        <v>=</v>
      </c>
      <c r="AF165" s="35">
        <f t="shared" si="85"/>
        <v>17</v>
      </c>
      <c r="AG165" s="36" t="str">
        <f>VLOOKUP($AB165,[0]!DB09,$H165,0)</f>
        <v>cm³</v>
      </c>
      <c r="AH165" s="31"/>
    </row>
    <row r="166" spans="1:34" ht="19.5" customHeight="1" thickBot="1">
      <c r="A166" s="39">
        <v>103</v>
      </c>
      <c r="B166" s="39">
        <v>5</v>
      </c>
      <c r="C166" s="39">
        <v>104</v>
      </c>
      <c r="D166" s="39">
        <v>105</v>
      </c>
      <c r="E166" s="39">
        <v>7</v>
      </c>
      <c r="F166" s="39">
        <v>106</v>
      </c>
      <c r="G166" s="24">
        <f t="shared" si="83"/>
        <v>2</v>
      </c>
      <c r="H166" s="24">
        <f t="shared" si="83"/>
        <v>4</v>
      </c>
      <c r="I166" s="24">
        <f t="shared" si="83"/>
        <v>5</v>
      </c>
      <c r="K166" s="42">
        <f t="shared" si="92"/>
        <v>34.037</v>
      </c>
      <c r="L166" s="43">
        <f t="shared" si="92"/>
        <v>0.014</v>
      </c>
      <c r="M166" s="43">
        <f t="shared" si="92"/>
        <v>40048.5</v>
      </c>
      <c r="N166" s="43">
        <f t="shared" si="92"/>
        <v>0.007</v>
      </c>
      <c r="O166" s="43">
        <f t="shared" si="92"/>
        <v>41.15</v>
      </c>
      <c r="P166" s="43">
        <f t="shared" si="92"/>
        <v>22.036</v>
      </c>
      <c r="U166" s="32">
        <f t="shared" si="86"/>
        <v>6</v>
      </c>
      <c r="V166" s="33" t="str">
        <f>VLOOKUP($U166,[0]!DB09,$G166,0)</f>
        <v>44m³ 72dm³ </v>
      </c>
      <c r="W166" s="34" t="str">
        <f t="shared" si="87"/>
        <v>·</v>
      </c>
      <c r="X166" s="34" t="str">
        <f t="shared" si="88"/>
        <v>=</v>
      </c>
      <c r="Y166" s="35">
        <f t="shared" si="84"/>
        <v>6</v>
      </c>
      <c r="Z166" s="36" t="str">
        <f>VLOOKUP($U166,[0]!DB09,$H166,0)</f>
        <v>m³</v>
      </c>
      <c r="AB166" s="32">
        <f t="shared" si="89"/>
        <v>18</v>
      </c>
      <c r="AC166" s="33" t="str">
        <f>VLOOKUP($AB166,[0]!DB09,$G166,0)</f>
        <v>3cm³ 143mm³ </v>
      </c>
      <c r="AD166" s="34" t="str">
        <f t="shared" si="90"/>
        <v>·</v>
      </c>
      <c r="AE166" s="34" t="str">
        <f t="shared" si="91"/>
        <v>=</v>
      </c>
      <c r="AF166" s="35">
        <f t="shared" si="85"/>
        <v>18</v>
      </c>
      <c r="AG166" s="36" t="str">
        <f>VLOOKUP($AB166,[0]!DB09,$H166,0)</f>
        <v>dm³</v>
      </c>
      <c r="AH166" s="31"/>
    </row>
    <row r="167" spans="1:34" ht="19.5" customHeight="1" thickBot="1">
      <c r="A167" s="39">
        <v>13</v>
      </c>
      <c r="B167" s="39">
        <v>107</v>
      </c>
      <c r="C167" s="39">
        <v>12</v>
      </c>
      <c r="D167" s="39">
        <v>10</v>
      </c>
      <c r="E167" s="39">
        <v>108</v>
      </c>
      <c r="F167" s="39">
        <v>16</v>
      </c>
      <c r="G167" s="24">
        <f t="shared" si="83"/>
        <v>2</v>
      </c>
      <c r="H167" s="24">
        <f t="shared" si="83"/>
        <v>4</v>
      </c>
      <c r="I167" s="24">
        <f t="shared" si="83"/>
        <v>5</v>
      </c>
      <c r="K167" s="42">
        <f t="shared" si="92"/>
        <v>658.542</v>
      </c>
      <c r="L167" s="43">
        <f t="shared" si="92"/>
        <v>20.575</v>
      </c>
      <c r="M167" s="43">
        <f t="shared" si="92"/>
        <v>0.982028</v>
      </c>
      <c r="N167" s="43">
        <f t="shared" si="92"/>
        <v>6072</v>
      </c>
      <c r="O167" s="43">
        <f t="shared" si="92"/>
        <v>31.907</v>
      </c>
      <c r="P167" s="43">
        <f t="shared" si="92"/>
        <v>53030</v>
      </c>
      <c r="U167" s="32">
        <f t="shared" si="86"/>
        <v>7</v>
      </c>
      <c r="V167" s="33" t="str">
        <f>VLOOKUP($U167,[0]!DB09,$G167,0)</f>
        <v>41cm³ 150mm³ </v>
      </c>
      <c r="W167" s="34" t="str">
        <f t="shared" si="87"/>
        <v>·</v>
      </c>
      <c r="X167" s="34" t="str">
        <f t="shared" si="88"/>
        <v>=</v>
      </c>
      <c r="Y167" s="35">
        <f t="shared" si="84"/>
        <v>7</v>
      </c>
      <c r="Z167" s="36" t="str">
        <f>VLOOKUP($U167,[0]!DB09,$H167,0)</f>
        <v>cm³</v>
      </c>
      <c r="AB167" s="32">
        <f t="shared" si="89"/>
        <v>19</v>
      </c>
      <c r="AC167" s="33" t="str">
        <f>VLOOKUP($AB167,[0]!DB09,$G167,0)</f>
        <v>63m³ 9dm³ </v>
      </c>
      <c r="AD167" s="34" t="str">
        <f t="shared" si="90"/>
        <v>·</v>
      </c>
      <c r="AE167" s="34" t="str">
        <f t="shared" si="91"/>
        <v>=</v>
      </c>
      <c r="AF167" s="35">
        <f t="shared" si="85"/>
        <v>19</v>
      </c>
      <c r="AG167" s="36" t="str">
        <f>VLOOKUP($AB167,[0]!DB09,$H167,0)</f>
        <v>dm³</v>
      </c>
      <c r="AH167" s="31"/>
    </row>
    <row r="168" spans="1:34" ht="19.5" customHeight="1" thickBot="1">
      <c r="A168" s="39">
        <v>109</v>
      </c>
      <c r="B168" s="39">
        <v>23</v>
      </c>
      <c r="C168" s="39">
        <v>110</v>
      </c>
      <c r="D168" s="39">
        <v>111</v>
      </c>
      <c r="E168" s="39">
        <v>21</v>
      </c>
      <c r="F168" s="39">
        <v>112</v>
      </c>
      <c r="G168" s="24">
        <f t="shared" si="83"/>
        <v>2</v>
      </c>
      <c r="H168" s="24">
        <f t="shared" si="83"/>
        <v>4</v>
      </c>
      <c r="I168" s="24">
        <f t="shared" si="83"/>
        <v>5</v>
      </c>
      <c r="K168" s="42">
        <f t="shared" si="92"/>
        <v>7000.022</v>
      </c>
      <c r="L168" s="43">
        <f t="shared" si="92"/>
        <v>61000872</v>
      </c>
      <c r="M168" s="43">
        <f t="shared" si="92"/>
        <v>3036</v>
      </c>
      <c r="N168" s="43">
        <f t="shared" si="92"/>
        <v>3.357</v>
      </c>
      <c r="O168" s="43">
        <f t="shared" si="92"/>
        <v>3007098</v>
      </c>
      <c r="P168" s="43">
        <f t="shared" si="92"/>
        <v>0.491</v>
      </c>
      <c r="U168" s="32">
        <f t="shared" si="86"/>
        <v>8</v>
      </c>
      <c r="V168" s="33" t="str">
        <f>VLOOKUP($U168,[0]!DB09,$G168,0)</f>
        <v>63dm³ 814cm³ </v>
      </c>
      <c r="W168" s="34" t="str">
        <f t="shared" si="87"/>
        <v>·</v>
      </c>
      <c r="X168" s="34" t="str">
        <f t="shared" si="88"/>
        <v>=</v>
      </c>
      <c r="Y168" s="35">
        <f t="shared" si="84"/>
        <v>8</v>
      </c>
      <c r="Z168" s="36" t="str">
        <f>VLOOKUP($U168,[0]!DB09,$H168,0)</f>
        <v>dm³</v>
      </c>
      <c r="AB168" s="32">
        <f t="shared" si="89"/>
        <v>20</v>
      </c>
      <c r="AC168" s="33" t="str">
        <f>VLOOKUP($AB168,[0]!DB09,$G168,0)</f>
        <v>2dm³ 15cm³ </v>
      </c>
      <c r="AD168" s="34" t="str">
        <f t="shared" si="90"/>
        <v>·</v>
      </c>
      <c r="AE168" s="34" t="str">
        <f t="shared" si="91"/>
        <v>=</v>
      </c>
      <c r="AF168" s="35">
        <f t="shared" si="85"/>
        <v>20</v>
      </c>
      <c r="AG168" s="36" t="str">
        <f>VLOOKUP($AB168,[0]!DB09,$H168,0)</f>
        <v>dm³</v>
      </c>
      <c r="AH168" s="31"/>
    </row>
    <row r="169" spans="1:34" ht="19.5" customHeight="1" thickBot="1">
      <c r="A169" s="39">
        <v>113</v>
      </c>
      <c r="B169" s="39">
        <v>22</v>
      </c>
      <c r="C169" s="39">
        <v>114</v>
      </c>
      <c r="D169" s="39">
        <v>115</v>
      </c>
      <c r="E169" s="39">
        <v>24</v>
      </c>
      <c r="F169" s="39">
        <v>116</v>
      </c>
      <c r="G169" s="24">
        <f t="shared" si="83"/>
        <v>2</v>
      </c>
      <c r="H169" s="24">
        <f t="shared" si="83"/>
        <v>4</v>
      </c>
      <c r="I169" s="24">
        <f t="shared" si="83"/>
        <v>5</v>
      </c>
      <c r="K169" s="42">
        <f t="shared" si="92"/>
        <v>329.271</v>
      </c>
      <c r="L169" s="43">
        <f t="shared" si="92"/>
        <v>5.003004</v>
      </c>
      <c r="M169" s="43">
        <f t="shared" si="92"/>
        <v>3533504</v>
      </c>
      <c r="N169" s="43">
        <f t="shared" si="92"/>
        <v>13500.019</v>
      </c>
      <c r="O169" s="43">
        <f t="shared" si="92"/>
        <v>1001.993</v>
      </c>
      <c r="P169" s="43">
        <f t="shared" si="92"/>
        <v>26515</v>
      </c>
      <c r="U169" s="32">
        <f t="shared" si="86"/>
        <v>9</v>
      </c>
      <c r="V169" s="33" t="str">
        <f>VLOOKUP($U169,[0]!DB09,$G169,0)</f>
        <v>14m³ 44cm³ </v>
      </c>
      <c r="W169" s="34" t="str">
        <f t="shared" si="87"/>
        <v>·</v>
      </c>
      <c r="X169" s="34" t="str">
        <f t="shared" si="88"/>
        <v>=</v>
      </c>
      <c r="Y169" s="35">
        <f t="shared" si="84"/>
        <v>9</v>
      </c>
      <c r="Z169" s="36" t="str">
        <f>VLOOKUP($U169,[0]!DB09,$H169,0)</f>
        <v>dm³</v>
      </c>
      <c r="AB169" s="32">
        <f t="shared" si="89"/>
        <v>21</v>
      </c>
      <c r="AC169" s="33" t="str">
        <f>VLOOKUP($AB169,[0]!DB09,$G169,0)</f>
        <v>3m³ 7dm³ 98cm³ </v>
      </c>
      <c r="AD169" s="34" t="str">
        <f t="shared" si="90"/>
        <v>·</v>
      </c>
      <c r="AE169" s="34" t="str">
        <f t="shared" si="91"/>
        <v>=</v>
      </c>
      <c r="AF169" s="35">
        <f t="shared" si="85"/>
        <v>21</v>
      </c>
      <c r="AG169" s="36" t="str">
        <f>VLOOKUP($AB169,[0]!DB09,$H169,0)</f>
        <v>cm³</v>
      </c>
      <c r="AH169" s="31"/>
    </row>
    <row r="170" spans="1:34" ht="19.5" customHeight="1" thickBot="1">
      <c r="A170" s="39">
        <v>15</v>
      </c>
      <c r="B170" s="39">
        <v>117</v>
      </c>
      <c r="C170" s="39">
        <v>9</v>
      </c>
      <c r="D170" s="39">
        <v>11</v>
      </c>
      <c r="E170" s="39">
        <v>118</v>
      </c>
      <c r="F170" s="39">
        <v>14</v>
      </c>
      <c r="G170" s="24">
        <f t="shared" si="83"/>
        <v>2</v>
      </c>
      <c r="H170" s="24">
        <f t="shared" si="83"/>
        <v>4</v>
      </c>
      <c r="I170" s="24">
        <f t="shared" si="83"/>
        <v>5</v>
      </c>
      <c r="K170" s="42">
        <f t="shared" si="92"/>
        <v>27000.039</v>
      </c>
      <c r="L170" s="43">
        <f t="shared" si="92"/>
        <v>10018.5</v>
      </c>
      <c r="M170" s="43">
        <f t="shared" si="92"/>
        <v>14000.044</v>
      </c>
      <c r="N170" s="43">
        <f t="shared" si="92"/>
        <v>6.714</v>
      </c>
      <c r="O170" s="43">
        <f t="shared" si="92"/>
        <v>0.001</v>
      </c>
      <c r="P170" s="43">
        <f t="shared" si="92"/>
        <v>7067008</v>
      </c>
      <c r="U170" s="32">
        <f t="shared" si="86"/>
        <v>10</v>
      </c>
      <c r="V170" s="33" t="str">
        <f>VLOOKUP($U170,[0]!DB09,$G170,0)</f>
        <v>6dm³ 72cm³ </v>
      </c>
      <c r="W170" s="34" t="str">
        <f t="shared" si="87"/>
        <v>·</v>
      </c>
      <c r="X170" s="34" t="str">
        <f t="shared" si="88"/>
        <v>=</v>
      </c>
      <c r="Y170" s="35">
        <f t="shared" si="84"/>
        <v>10</v>
      </c>
      <c r="Z170" s="36" t="str">
        <f>VLOOKUP($U170,[0]!DB09,$H170,0)</f>
        <v>cm³</v>
      </c>
      <c r="AB170" s="32">
        <f t="shared" si="89"/>
        <v>22</v>
      </c>
      <c r="AC170" s="33" t="str">
        <f>VLOOKUP($AB170,[0]!DB09,$G170,0)</f>
        <v>5m³ 3dm³ 4cm³ </v>
      </c>
      <c r="AD170" s="34" t="str">
        <f t="shared" si="90"/>
        <v>·</v>
      </c>
      <c r="AE170" s="34" t="str">
        <f t="shared" si="91"/>
        <v>=</v>
      </c>
      <c r="AF170" s="35">
        <f t="shared" si="85"/>
        <v>22</v>
      </c>
      <c r="AG170" s="36" t="str">
        <f>VLOOKUP($AB170,[0]!DB09,$H170,0)</f>
        <v>m³</v>
      </c>
      <c r="AH170" s="31"/>
    </row>
    <row r="171" spans="1:34" ht="19.5" customHeight="1" thickBot="1">
      <c r="A171" s="39">
        <v>119</v>
      </c>
      <c r="B171" s="39">
        <v>8</v>
      </c>
      <c r="C171" s="39">
        <v>120</v>
      </c>
      <c r="D171" s="39">
        <v>121</v>
      </c>
      <c r="E171" s="39">
        <v>6</v>
      </c>
      <c r="F171" s="39">
        <v>122</v>
      </c>
      <c r="G171" s="24">
        <f t="shared" si="83"/>
        <v>2</v>
      </c>
      <c r="H171" s="24">
        <f t="shared" si="83"/>
        <v>4</v>
      </c>
      <c r="I171" s="24">
        <f t="shared" si="83"/>
        <v>5</v>
      </c>
      <c r="K171" s="42">
        <f t="shared" si="92"/>
        <v>31504.5</v>
      </c>
      <c r="L171" s="43">
        <f t="shared" si="92"/>
        <v>63.814</v>
      </c>
      <c r="M171" s="43">
        <f t="shared" si="92"/>
        <v>1.007</v>
      </c>
      <c r="N171" s="43">
        <f t="shared" si="92"/>
        <v>1503549</v>
      </c>
      <c r="O171" s="43">
        <f t="shared" si="92"/>
        <v>44.072</v>
      </c>
      <c r="P171" s="43">
        <f t="shared" si="92"/>
        <v>2.501</v>
      </c>
      <c r="U171" s="32">
        <f t="shared" si="86"/>
        <v>11</v>
      </c>
      <c r="V171" s="33" t="str">
        <f>VLOOKUP($U171,[0]!DB09,$G171,0)</f>
        <v>6m³ 714dm³ </v>
      </c>
      <c r="W171" s="34" t="str">
        <f t="shared" si="87"/>
        <v>·</v>
      </c>
      <c r="X171" s="34" t="str">
        <f t="shared" si="88"/>
        <v>=</v>
      </c>
      <c r="Y171" s="35">
        <f t="shared" si="84"/>
        <v>11</v>
      </c>
      <c r="Z171" s="36" t="str">
        <f>VLOOKUP($U171,[0]!DB09,$H171,0)</f>
        <v>m³</v>
      </c>
      <c r="AB171" s="32">
        <f t="shared" si="89"/>
        <v>23</v>
      </c>
      <c r="AC171" s="33" t="str">
        <f>VLOOKUP($AB171,[0]!DB09,$G171,0)</f>
        <v>61m³ 872cm³ </v>
      </c>
      <c r="AD171" s="34" t="str">
        <f t="shared" si="90"/>
        <v>·</v>
      </c>
      <c r="AE171" s="34" t="str">
        <f t="shared" si="91"/>
        <v>=</v>
      </c>
      <c r="AF171" s="35">
        <f t="shared" si="85"/>
        <v>23</v>
      </c>
      <c r="AG171" s="36" t="str">
        <f>VLOOKUP($AB171,[0]!DB09,$H171,0)</f>
        <v>cm³</v>
      </c>
      <c r="AH171" s="31"/>
    </row>
    <row r="172" spans="1:34" ht="19.5" customHeight="1" thickBot="1">
      <c r="A172" s="39">
        <v>3</v>
      </c>
      <c r="B172" s="39">
        <v>123</v>
      </c>
      <c r="C172" s="39">
        <v>20</v>
      </c>
      <c r="D172" s="39">
        <v>18</v>
      </c>
      <c r="E172" s="39">
        <v>124</v>
      </c>
      <c r="F172" s="39">
        <v>2</v>
      </c>
      <c r="G172" s="24">
        <f t="shared" si="83"/>
        <v>2</v>
      </c>
      <c r="H172" s="24">
        <f t="shared" si="83"/>
        <v>4</v>
      </c>
      <c r="I172" s="24">
        <f t="shared" si="83"/>
        <v>5</v>
      </c>
      <c r="K172" s="42">
        <f t="shared" si="92"/>
        <v>68.074</v>
      </c>
      <c r="L172" s="43">
        <f t="shared" si="92"/>
        <v>30500436</v>
      </c>
      <c r="M172" s="43">
        <f t="shared" si="92"/>
        <v>2.015</v>
      </c>
      <c r="N172" s="43">
        <f t="shared" si="92"/>
        <v>0.003143</v>
      </c>
      <c r="O172" s="43">
        <f t="shared" si="92"/>
        <v>500.996</v>
      </c>
      <c r="P172" s="43">
        <f t="shared" si="92"/>
        <v>51002</v>
      </c>
      <c r="U172" s="44">
        <f t="shared" si="86"/>
        <v>12</v>
      </c>
      <c r="V172" s="45" t="str">
        <f>VLOOKUP($U172,[0]!DB09,$G172,0)</f>
        <v>982dm³ 28cm³ </v>
      </c>
      <c r="W172" s="46" t="str">
        <f t="shared" si="87"/>
        <v>·</v>
      </c>
      <c r="X172" s="46" t="str">
        <f t="shared" si="88"/>
        <v>=</v>
      </c>
      <c r="Y172" s="47">
        <f t="shared" si="84"/>
        <v>12</v>
      </c>
      <c r="Z172" s="48" t="str">
        <f>VLOOKUP($U172,[0]!DB09,$H172,0)</f>
        <v>m³</v>
      </c>
      <c r="AB172" s="44">
        <f t="shared" si="89"/>
        <v>24</v>
      </c>
      <c r="AC172" s="45" t="str">
        <f>VLOOKUP($AB172,[0]!DB09,$G172,0)</f>
        <v>1dm³ 1cm³ 993mm³ </v>
      </c>
      <c r="AD172" s="46" t="str">
        <f t="shared" si="90"/>
        <v>·</v>
      </c>
      <c r="AE172" s="46" t="str">
        <f t="shared" si="91"/>
        <v>=</v>
      </c>
      <c r="AF172" s="47">
        <f t="shared" si="85"/>
        <v>24</v>
      </c>
      <c r="AG172" s="48" t="str">
        <f>VLOOKUP($AB172,[0]!DB09,$H172,0)</f>
        <v>cm³</v>
      </c>
      <c r="AH172" s="31"/>
    </row>
    <row r="173" ht="14.25" customHeight="1" hidden="1"/>
    <row r="174" ht="14.25" customHeight="1" hidden="1"/>
    <row r="175" ht="14.25" customHeight="1" hidden="1"/>
    <row r="176" ht="14.25" customHeight="1" hidden="1"/>
    <row r="177" ht="14.25" customHeight="1" hidden="1"/>
    <row r="178" ht="14.25" customHeight="1" hidden="1"/>
    <row r="179" ht="14.25" customHeight="1" hidden="1"/>
    <row r="180" ht="30" customHeight="1" thickBot="1"/>
    <row r="181" spans="1:34" ht="19.5" customHeight="1">
      <c r="A181" s="23"/>
      <c r="B181" s="23"/>
      <c r="C181" s="23"/>
      <c r="D181" s="23"/>
      <c r="E181" s="23"/>
      <c r="F181" s="23"/>
      <c r="G181" s="24">
        <f aca="true" t="shared" si="93" ref="G181:I192">G161</f>
        <v>2</v>
      </c>
      <c r="H181" s="24">
        <f t="shared" si="93"/>
        <v>4</v>
      </c>
      <c r="I181" s="24">
        <f t="shared" si="93"/>
        <v>5</v>
      </c>
      <c r="K181" s="118" t="str">
        <f>K161</f>
        <v>Raummaße</v>
      </c>
      <c r="L181" s="119"/>
      <c r="M181" s="119"/>
      <c r="N181" s="119"/>
      <c r="O181" s="119"/>
      <c r="P181" s="122">
        <f>P161+1</f>
        <v>10</v>
      </c>
      <c r="U181" s="26">
        <v>1</v>
      </c>
      <c r="V181" s="27" t="str">
        <f>VLOOKUP($U181,[0]!DB10,$G181,0)</f>
        <v>16m³ 9dm³ </v>
      </c>
      <c r="W181" s="28" t="s">
        <v>9</v>
      </c>
      <c r="X181" s="28" t="s">
        <v>10</v>
      </c>
      <c r="Y181" s="29">
        <f aca="true" t="shared" si="94" ref="Y181:Y192">VLOOKUP($U181,DB10,$I181,0)</f>
        <v>1</v>
      </c>
      <c r="Z181" s="30" t="str">
        <f>VLOOKUP($U181,[0]!DB10,$H181,0)</f>
        <v>dm³</v>
      </c>
      <c r="AB181" s="26">
        <f>U192+1</f>
        <v>13</v>
      </c>
      <c r="AC181" s="27" t="str">
        <f>VLOOKUP($AB181,[0]!DB10,$G181,0)</f>
        <v>2cm³ 703mm³ </v>
      </c>
      <c r="AD181" s="28" t="s">
        <v>9</v>
      </c>
      <c r="AE181" s="28" t="s">
        <v>10</v>
      </c>
      <c r="AF181" s="29">
        <f aca="true" t="shared" si="95" ref="AF181:AF192">VLOOKUP($AB181,DB10,$I181,0)</f>
        <v>13</v>
      </c>
      <c r="AG181" s="30" t="str">
        <f>VLOOKUP($AB181,[0]!DB10,$H181,0)</f>
        <v>cm³</v>
      </c>
      <c r="AH181" s="31"/>
    </row>
    <row r="182" spans="1:34" ht="19.5" customHeight="1">
      <c r="A182" s="23"/>
      <c r="B182" s="23"/>
      <c r="C182" s="23"/>
      <c r="D182" s="23"/>
      <c r="E182" s="23"/>
      <c r="F182" s="23"/>
      <c r="G182" s="24">
        <f t="shared" si="93"/>
        <v>2</v>
      </c>
      <c r="H182" s="24">
        <f t="shared" si="93"/>
        <v>4</v>
      </c>
      <c r="I182" s="24">
        <f t="shared" si="93"/>
        <v>5</v>
      </c>
      <c r="K182" s="120"/>
      <c r="L182" s="121"/>
      <c r="M182" s="121"/>
      <c r="N182" s="121"/>
      <c r="O182" s="121"/>
      <c r="P182" s="123">
        <f>P162+1</f>
        <v>9</v>
      </c>
      <c r="U182" s="32">
        <f aca="true" t="shared" si="96" ref="U182:U192">U181+1</f>
        <v>2</v>
      </c>
      <c r="V182" s="33" t="str">
        <f>VLOOKUP($U182,[0]!DB10,$G182,0)</f>
        <v>89m³ 5dm³ </v>
      </c>
      <c r="W182" s="34" t="str">
        <f aca="true" t="shared" si="97" ref="W182:W192">W181</f>
        <v>·</v>
      </c>
      <c r="X182" s="34" t="str">
        <f aca="true" t="shared" si="98" ref="X182:X192">X181</f>
        <v>=</v>
      </c>
      <c r="Y182" s="35">
        <f t="shared" si="94"/>
        <v>2</v>
      </c>
      <c r="Z182" s="36" t="str">
        <f>VLOOKUP($U182,[0]!DB10,$H182,0)</f>
        <v>m³</v>
      </c>
      <c r="AB182" s="32">
        <f aca="true" t="shared" si="99" ref="AB182:AB192">AB181+1</f>
        <v>14</v>
      </c>
      <c r="AC182" s="33" t="str">
        <f>VLOOKUP($AB182,[0]!DB10,$G182,0)</f>
        <v>6m³ 357cm³ </v>
      </c>
      <c r="AD182" s="34" t="str">
        <f aca="true" t="shared" si="100" ref="AD182:AD192">AD181</f>
        <v>·</v>
      </c>
      <c r="AE182" s="34" t="str">
        <f aca="true" t="shared" si="101" ref="AE182:AE192">AE181</f>
        <v>=</v>
      </c>
      <c r="AF182" s="35">
        <f t="shared" si="95"/>
        <v>14</v>
      </c>
      <c r="AG182" s="36" t="str">
        <f>VLOOKUP($AB182,[0]!DB10,$H182,0)</f>
        <v>dm³</v>
      </c>
      <c r="AH182" s="31"/>
    </row>
    <row r="183" spans="1:34" ht="19.5" customHeight="1" thickBot="1">
      <c r="A183" s="37">
        <v>4</v>
      </c>
      <c r="B183" s="37">
        <f>A183</f>
        <v>4</v>
      </c>
      <c r="C183" s="37">
        <f>B183</f>
        <v>4</v>
      </c>
      <c r="D183" s="37">
        <f>C183</f>
        <v>4</v>
      </c>
      <c r="E183" s="37">
        <f>D183</f>
        <v>4</v>
      </c>
      <c r="F183" s="37">
        <f>E183</f>
        <v>4</v>
      </c>
      <c r="G183" s="24">
        <f t="shared" si="93"/>
        <v>2</v>
      </c>
      <c r="H183" s="24">
        <f t="shared" si="93"/>
        <v>4</v>
      </c>
      <c r="I183" s="24">
        <f t="shared" si="93"/>
        <v>5</v>
      </c>
      <c r="K183" s="125" t="s">
        <v>11</v>
      </c>
      <c r="L183" s="126"/>
      <c r="M183" s="126"/>
      <c r="N183" s="126"/>
      <c r="O183" s="127"/>
      <c r="P183" s="124">
        <f>P163+1</f>
        <v>9</v>
      </c>
      <c r="U183" s="32">
        <f t="shared" si="96"/>
        <v>3</v>
      </c>
      <c r="V183" s="33" t="str">
        <f>VLOOKUP($U183,[0]!DB10,$G183,0)</f>
        <v>697dm³ 8cm³ </v>
      </c>
      <c r="W183" s="34" t="str">
        <f t="shared" si="97"/>
        <v>·</v>
      </c>
      <c r="X183" s="34" t="str">
        <f t="shared" si="98"/>
        <v>=</v>
      </c>
      <c r="Y183" s="35">
        <f t="shared" si="94"/>
        <v>3</v>
      </c>
      <c r="Z183" s="36" t="str">
        <f>VLOOKUP($U183,[0]!DB10,$H183,0)</f>
        <v>dm³</v>
      </c>
      <c r="AB183" s="32">
        <f t="shared" si="99"/>
        <v>15</v>
      </c>
      <c r="AC183" s="33" t="str">
        <f>VLOOKUP($AB183,[0]!DB10,$G183,0)</f>
        <v>9m³ 338cm³ </v>
      </c>
      <c r="AD183" s="34" t="str">
        <f t="shared" si="100"/>
        <v>·</v>
      </c>
      <c r="AE183" s="34" t="str">
        <f t="shared" si="101"/>
        <v>=</v>
      </c>
      <c r="AF183" s="35">
        <f t="shared" si="95"/>
        <v>15</v>
      </c>
      <c r="AG183" s="36" t="str">
        <f>VLOOKUP($AB183,[0]!DB10,$H183,0)</f>
        <v>m³</v>
      </c>
      <c r="AH183" s="31"/>
    </row>
    <row r="184" spans="1:34" ht="19.5" customHeight="1" thickBot="1">
      <c r="A184" s="111">
        <f>P181</f>
        <v>10</v>
      </c>
      <c r="B184" s="111"/>
      <c r="C184" s="111"/>
      <c r="D184" s="111"/>
      <c r="E184" s="111"/>
      <c r="F184" s="111"/>
      <c r="G184" s="24">
        <f t="shared" si="93"/>
        <v>2</v>
      </c>
      <c r="H184" s="24">
        <f t="shared" si="93"/>
        <v>4</v>
      </c>
      <c r="I184" s="24">
        <f t="shared" si="93"/>
        <v>5</v>
      </c>
      <c r="K184" s="38"/>
      <c r="L184" s="38"/>
      <c r="M184" s="38"/>
      <c r="N184" s="38"/>
      <c r="O184" s="38"/>
      <c r="P184" s="38"/>
      <c r="U184" s="32">
        <f t="shared" si="96"/>
        <v>4</v>
      </c>
      <c r="V184" s="33" t="str">
        <f>VLOOKUP($U184,[0]!DB10,$G184,0)</f>
        <v>485dm³ 3cm³ </v>
      </c>
      <c r="W184" s="34" t="str">
        <f t="shared" si="97"/>
        <v>·</v>
      </c>
      <c r="X184" s="34" t="str">
        <f t="shared" si="98"/>
        <v>=</v>
      </c>
      <c r="Y184" s="35">
        <f t="shared" si="94"/>
        <v>4</v>
      </c>
      <c r="Z184" s="36" t="str">
        <f>VLOOKUP($U184,[0]!DB10,$H184,0)</f>
        <v>dm³</v>
      </c>
      <c r="AB184" s="32">
        <f t="shared" si="99"/>
        <v>16</v>
      </c>
      <c r="AC184" s="33" t="str">
        <f>VLOOKUP($AB184,[0]!DB10,$G184,0)</f>
        <v>86m³ 97dm³ </v>
      </c>
      <c r="AD184" s="34" t="str">
        <f t="shared" si="100"/>
        <v>·</v>
      </c>
      <c r="AE184" s="34" t="str">
        <f t="shared" si="101"/>
        <v>=</v>
      </c>
      <c r="AF184" s="35">
        <f t="shared" si="95"/>
        <v>16</v>
      </c>
      <c r="AG184" s="36" t="str">
        <f>VLOOKUP($AB184,[0]!DB10,$H184,0)</f>
        <v>m³</v>
      </c>
      <c r="AH184" s="31"/>
    </row>
    <row r="185" spans="1:34" ht="19.5" customHeight="1" thickBot="1">
      <c r="A185" s="39">
        <v>13</v>
      </c>
      <c r="B185" s="39">
        <v>101</v>
      </c>
      <c r="C185" s="39">
        <v>6</v>
      </c>
      <c r="D185" s="39">
        <v>102</v>
      </c>
      <c r="E185" s="39">
        <v>7</v>
      </c>
      <c r="F185" s="39">
        <v>103</v>
      </c>
      <c r="G185" s="24">
        <f t="shared" si="93"/>
        <v>2</v>
      </c>
      <c r="H185" s="24">
        <f t="shared" si="93"/>
        <v>4</v>
      </c>
      <c r="I185" s="24">
        <f t="shared" si="93"/>
        <v>5</v>
      </c>
      <c r="K185" s="40">
        <f aca="true" t="shared" si="102" ref="K185:P192">VLOOKUP(A185,DB10,A$3,0)</f>
        <v>2.7030000000000003</v>
      </c>
      <c r="L185" s="41">
        <f t="shared" si="102"/>
        <v>8004.5</v>
      </c>
      <c r="M185" s="41">
        <f t="shared" si="102"/>
        <v>75.302</v>
      </c>
      <c r="N185" s="41">
        <f t="shared" si="102"/>
        <v>44.502</v>
      </c>
      <c r="O185" s="41">
        <f t="shared" si="102"/>
        <v>551.461</v>
      </c>
      <c r="P185" s="41">
        <f t="shared" si="102"/>
        <v>348.504</v>
      </c>
      <c r="U185" s="32">
        <f t="shared" si="96"/>
        <v>5</v>
      </c>
      <c r="V185" s="33" t="str">
        <f>VLOOKUP($U185,[0]!DB10,$G185,0)</f>
        <v>11m³ 55dm³ </v>
      </c>
      <c r="W185" s="34" t="str">
        <f t="shared" si="97"/>
        <v>·</v>
      </c>
      <c r="X185" s="34" t="str">
        <f t="shared" si="98"/>
        <v>=</v>
      </c>
      <c r="Y185" s="35">
        <f t="shared" si="94"/>
        <v>5</v>
      </c>
      <c r="Z185" s="36" t="str">
        <f>VLOOKUP($U185,[0]!DB10,$H185,0)</f>
        <v>m³</v>
      </c>
      <c r="AB185" s="32">
        <f t="shared" si="99"/>
        <v>17</v>
      </c>
      <c r="AC185" s="33" t="str">
        <f>VLOOKUP($AB185,[0]!DB10,$G185,0)</f>
        <v>649dm³ 86cm³ </v>
      </c>
      <c r="AD185" s="34" t="str">
        <f t="shared" si="100"/>
        <v>·</v>
      </c>
      <c r="AE185" s="34" t="str">
        <f t="shared" si="101"/>
        <v>=</v>
      </c>
      <c r="AF185" s="35">
        <f t="shared" si="95"/>
        <v>17</v>
      </c>
      <c r="AG185" s="36" t="str">
        <f>VLOOKUP($AB185,[0]!DB10,$H185,0)</f>
        <v>cm³</v>
      </c>
      <c r="AH185" s="31"/>
    </row>
    <row r="186" spans="1:34" ht="19.5" customHeight="1" thickBot="1">
      <c r="A186" s="39">
        <v>2</v>
      </c>
      <c r="B186" s="39">
        <v>104</v>
      </c>
      <c r="C186" s="39">
        <v>12</v>
      </c>
      <c r="D186" s="39">
        <v>105</v>
      </c>
      <c r="E186" s="39">
        <v>16</v>
      </c>
      <c r="F186" s="39">
        <v>106</v>
      </c>
      <c r="G186" s="24">
        <f t="shared" si="93"/>
        <v>2</v>
      </c>
      <c r="H186" s="24">
        <f t="shared" si="93"/>
        <v>4</v>
      </c>
      <c r="I186" s="24">
        <f t="shared" si="93"/>
        <v>5</v>
      </c>
      <c r="K186" s="42">
        <f t="shared" si="102"/>
        <v>89.005</v>
      </c>
      <c r="L186" s="43">
        <f t="shared" si="102"/>
        <v>242.501</v>
      </c>
      <c r="M186" s="43">
        <f t="shared" si="102"/>
        <v>0.355938</v>
      </c>
      <c r="N186" s="43">
        <f t="shared" si="102"/>
        <v>5.527</v>
      </c>
      <c r="O186" s="43">
        <f t="shared" si="102"/>
        <v>86.097</v>
      </c>
      <c r="P186" s="43">
        <f t="shared" si="102"/>
        <v>37.651</v>
      </c>
      <c r="U186" s="32">
        <f t="shared" si="96"/>
        <v>6</v>
      </c>
      <c r="V186" s="33" t="str">
        <f>VLOOKUP($U186,[0]!DB10,$G186,0)</f>
        <v>75m³ 302dm³ </v>
      </c>
      <c r="W186" s="34" t="str">
        <f t="shared" si="97"/>
        <v>·</v>
      </c>
      <c r="X186" s="34" t="str">
        <f t="shared" si="98"/>
        <v>=</v>
      </c>
      <c r="Y186" s="35">
        <f t="shared" si="94"/>
        <v>6</v>
      </c>
      <c r="Z186" s="36" t="str">
        <f>VLOOKUP($U186,[0]!DB10,$H186,0)</f>
        <v>m³</v>
      </c>
      <c r="AB186" s="32">
        <f t="shared" si="99"/>
        <v>18</v>
      </c>
      <c r="AC186" s="33" t="str">
        <f>VLOOKUP($AB186,[0]!DB10,$G186,0)</f>
        <v>34dm³ 97cm³ 778mm³ </v>
      </c>
      <c r="AD186" s="34" t="str">
        <f t="shared" si="100"/>
        <v>·</v>
      </c>
      <c r="AE186" s="34" t="str">
        <f t="shared" si="101"/>
        <v>=</v>
      </c>
      <c r="AF186" s="35">
        <f t="shared" si="95"/>
        <v>18</v>
      </c>
      <c r="AG186" s="36" t="str">
        <f>VLOOKUP($AB186,[0]!DB10,$H186,0)</f>
        <v>cm³</v>
      </c>
      <c r="AH186" s="31"/>
    </row>
    <row r="187" spans="1:34" ht="19.5" customHeight="1" thickBot="1">
      <c r="A187" s="39">
        <v>19</v>
      </c>
      <c r="B187" s="39">
        <v>107</v>
      </c>
      <c r="C187" s="39">
        <v>17</v>
      </c>
      <c r="D187" s="39">
        <v>108</v>
      </c>
      <c r="E187" s="39">
        <v>20</v>
      </c>
      <c r="F187" s="39">
        <v>109</v>
      </c>
      <c r="G187" s="24">
        <f t="shared" si="93"/>
        <v>2</v>
      </c>
      <c r="H187" s="24">
        <f t="shared" si="93"/>
        <v>4</v>
      </c>
      <c r="I187" s="24">
        <f t="shared" si="93"/>
        <v>5</v>
      </c>
      <c r="K187" s="42">
        <f t="shared" si="102"/>
        <v>18044</v>
      </c>
      <c r="L187" s="43">
        <f t="shared" si="102"/>
        <v>275.73</v>
      </c>
      <c r="M187" s="43">
        <f t="shared" si="102"/>
        <v>649086</v>
      </c>
      <c r="N187" s="43">
        <f t="shared" si="102"/>
        <v>452515</v>
      </c>
      <c r="O187" s="43">
        <f t="shared" si="102"/>
        <v>19.045</v>
      </c>
      <c r="P187" s="43">
        <f t="shared" si="102"/>
        <v>25000.44</v>
      </c>
      <c r="U187" s="32">
        <f t="shared" si="96"/>
        <v>7</v>
      </c>
      <c r="V187" s="33" t="str">
        <f>VLOOKUP($U187,[0]!DB10,$G187,0)</f>
        <v>551cm³ 461mm³ </v>
      </c>
      <c r="W187" s="34" t="str">
        <f t="shared" si="97"/>
        <v>·</v>
      </c>
      <c r="X187" s="34" t="str">
        <f t="shared" si="98"/>
        <v>=</v>
      </c>
      <c r="Y187" s="35">
        <f t="shared" si="94"/>
        <v>7</v>
      </c>
      <c r="Z187" s="36" t="str">
        <f>VLOOKUP($U187,[0]!DB10,$H187,0)</f>
        <v>cm³</v>
      </c>
      <c r="AB187" s="32">
        <f t="shared" si="99"/>
        <v>19</v>
      </c>
      <c r="AC187" s="33" t="str">
        <f>VLOOKUP($AB187,[0]!DB10,$G187,0)</f>
        <v>18m³ 44dm³ </v>
      </c>
      <c r="AD187" s="34" t="str">
        <f t="shared" si="100"/>
        <v>·</v>
      </c>
      <c r="AE187" s="34" t="str">
        <f t="shared" si="101"/>
        <v>=</v>
      </c>
      <c r="AF187" s="35">
        <f t="shared" si="95"/>
        <v>19</v>
      </c>
      <c r="AG187" s="36" t="str">
        <f>VLOOKUP($AB187,[0]!DB10,$H187,0)</f>
        <v>dm³</v>
      </c>
      <c r="AH187" s="31"/>
    </row>
    <row r="188" spans="1:34" ht="19.5" customHeight="1" thickBot="1">
      <c r="A188" s="39">
        <v>24</v>
      </c>
      <c r="B188" s="39">
        <v>110</v>
      </c>
      <c r="C188" s="39">
        <v>14</v>
      </c>
      <c r="D188" s="39">
        <v>111</v>
      </c>
      <c r="E188" s="39">
        <v>3</v>
      </c>
      <c r="F188" s="39">
        <v>112</v>
      </c>
      <c r="G188" s="24">
        <f t="shared" si="93"/>
        <v>2</v>
      </c>
      <c r="H188" s="24">
        <f t="shared" si="93"/>
        <v>4</v>
      </c>
      <c r="I188" s="24">
        <f t="shared" si="93"/>
        <v>5</v>
      </c>
      <c r="K188" s="42">
        <f t="shared" si="102"/>
        <v>40009.311</v>
      </c>
      <c r="L188" s="43">
        <f t="shared" si="102"/>
        <v>0.011</v>
      </c>
      <c r="M188" s="43">
        <f t="shared" si="102"/>
        <v>6000.357</v>
      </c>
      <c r="N188" s="43">
        <f t="shared" si="102"/>
        <v>8.041</v>
      </c>
      <c r="O188" s="43">
        <f t="shared" si="102"/>
        <v>697.008</v>
      </c>
      <c r="P188" s="43">
        <f t="shared" si="102"/>
        <v>0.177</v>
      </c>
      <c r="U188" s="32">
        <f t="shared" si="96"/>
        <v>8</v>
      </c>
      <c r="V188" s="33" t="str">
        <f>VLOOKUP($U188,[0]!DB10,$G188,0)</f>
        <v>905dm³ 30cm³ </v>
      </c>
      <c r="W188" s="34" t="str">
        <f t="shared" si="97"/>
        <v>·</v>
      </c>
      <c r="X188" s="34" t="str">
        <f t="shared" si="98"/>
        <v>=</v>
      </c>
      <c r="Y188" s="35">
        <f t="shared" si="94"/>
        <v>8</v>
      </c>
      <c r="Z188" s="36" t="str">
        <f>VLOOKUP($U188,[0]!DB10,$H188,0)</f>
        <v>cm³</v>
      </c>
      <c r="AB188" s="32">
        <f t="shared" si="99"/>
        <v>20</v>
      </c>
      <c r="AC188" s="33" t="str">
        <f>VLOOKUP($AB188,[0]!DB10,$G188,0)</f>
        <v>19dm³ 45cm³ </v>
      </c>
      <c r="AD188" s="34" t="str">
        <f t="shared" si="100"/>
        <v>·</v>
      </c>
      <c r="AE188" s="34" t="str">
        <f t="shared" si="101"/>
        <v>=</v>
      </c>
      <c r="AF188" s="35">
        <f t="shared" si="95"/>
        <v>20</v>
      </c>
      <c r="AG188" s="36" t="str">
        <f>VLOOKUP($AB188,[0]!DB10,$H188,0)</f>
        <v>dm³</v>
      </c>
      <c r="AH188" s="31"/>
    </row>
    <row r="189" spans="1:34" ht="19.5" customHeight="1" thickBot="1">
      <c r="A189" s="39">
        <v>10</v>
      </c>
      <c r="B189" s="39">
        <v>113</v>
      </c>
      <c r="C189" s="39">
        <v>1</v>
      </c>
      <c r="D189" s="39">
        <v>114</v>
      </c>
      <c r="E189" s="39">
        <v>15</v>
      </c>
      <c r="F189" s="39">
        <v>115</v>
      </c>
      <c r="G189" s="24">
        <f t="shared" si="93"/>
        <v>2</v>
      </c>
      <c r="H189" s="24">
        <f t="shared" si="93"/>
        <v>4</v>
      </c>
      <c r="I189" s="24">
        <f t="shared" si="93"/>
        <v>5</v>
      </c>
      <c r="K189" s="42">
        <f t="shared" si="102"/>
        <v>0.023</v>
      </c>
      <c r="L189" s="43">
        <f t="shared" si="102"/>
        <v>1.351</v>
      </c>
      <c r="M189" s="43">
        <f t="shared" si="102"/>
        <v>16009</v>
      </c>
      <c r="N189" s="43">
        <f t="shared" si="102"/>
        <v>3000.178</v>
      </c>
      <c r="O189" s="43">
        <f t="shared" si="102"/>
        <v>9.000338</v>
      </c>
      <c r="P189" s="43">
        <f t="shared" si="102"/>
        <v>4.5</v>
      </c>
      <c r="U189" s="32">
        <f t="shared" si="96"/>
        <v>9</v>
      </c>
      <c r="V189" s="33" t="str">
        <f>VLOOKUP($U189,[0]!DB10,$G189,0)</f>
        <v>50m³ 881cm³ </v>
      </c>
      <c r="W189" s="34" t="str">
        <f t="shared" si="97"/>
        <v>·</v>
      </c>
      <c r="X189" s="34" t="str">
        <f t="shared" si="98"/>
        <v>=</v>
      </c>
      <c r="Y189" s="35">
        <f t="shared" si="94"/>
        <v>9</v>
      </c>
      <c r="Z189" s="36" t="str">
        <f>VLOOKUP($U189,[0]!DB10,$H189,0)</f>
        <v>dm³</v>
      </c>
      <c r="AB189" s="32">
        <f t="shared" si="99"/>
        <v>21</v>
      </c>
      <c r="AC189" s="33" t="str">
        <f>VLOOKUP($AB189,[0]!DB10,$G189,0)</f>
        <v>8dm³ 46cm³ </v>
      </c>
      <c r="AD189" s="34" t="str">
        <f t="shared" si="100"/>
        <v>·</v>
      </c>
      <c r="AE189" s="34" t="str">
        <f t="shared" si="101"/>
        <v>=</v>
      </c>
      <c r="AF189" s="35">
        <f t="shared" si="95"/>
        <v>21</v>
      </c>
      <c r="AG189" s="36" t="str">
        <f>VLOOKUP($AB189,[0]!DB10,$H189,0)</f>
        <v>m³</v>
      </c>
      <c r="AH189" s="31"/>
    </row>
    <row r="190" spans="1:34" ht="19.5" customHeight="1" thickBot="1">
      <c r="A190" s="39">
        <v>23</v>
      </c>
      <c r="B190" s="39">
        <v>116</v>
      </c>
      <c r="C190" s="39">
        <v>9</v>
      </c>
      <c r="D190" s="39">
        <v>117</v>
      </c>
      <c r="E190" s="39">
        <v>11</v>
      </c>
      <c r="F190" s="39">
        <v>118</v>
      </c>
      <c r="G190" s="24">
        <f t="shared" si="93"/>
        <v>2</v>
      </c>
      <c r="H190" s="24">
        <f t="shared" si="93"/>
        <v>4</v>
      </c>
      <c r="I190" s="24">
        <f t="shared" si="93"/>
        <v>5</v>
      </c>
      <c r="K190" s="42">
        <f t="shared" si="102"/>
        <v>58000009</v>
      </c>
      <c r="L190" s="43">
        <f t="shared" si="102"/>
        <v>43.048</v>
      </c>
      <c r="M190" s="43">
        <f t="shared" si="102"/>
        <v>50000.881</v>
      </c>
      <c r="N190" s="43">
        <f t="shared" si="102"/>
        <v>324543</v>
      </c>
      <c r="O190" s="43">
        <f t="shared" si="102"/>
        <v>16.082</v>
      </c>
      <c r="P190" s="43">
        <f t="shared" si="102"/>
        <v>17048.889</v>
      </c>
      <c r="U190" s="32">
        <f t="shared" si="96"/>
        <v>10</v>
      </c>
      <c r="V190" s="33" t="str">
        <f>VLOOKUP($U190,[0]!DB10,$G190,0)</f>
        <v>23cm³ </v>
      </c>
      <c r="W190" s="34" t="str">
        <f t="shared" si="97"/>
        <v>·</v>
      </c>
      <c r="X190" s="34" t="str">
        <f t="shared" si="98"/>
        <v>=</v>
      </c>
      <c r="Y190" s="35">
        <f t="shared" si="94"/>
        <v>10</v>
      </c>
      <c r="Z190" s="36" t="str">
        <f>VLOOKUP($U190,[0]!DB10,$H190,0)</f>
        <v>dm³</v>
      </c>
      <c r="AB190" s="32">
        <f t="shared" si="99"/>
        <v>22</v>
      </c>
      <c r="AC190" s="33" t="str">
        <f>VLOOKUP($AB190,[0]!DB10,$G190,0)</f>
        <v>5m³ 50dm³ </v>
      </c>
      <c r="AD190" s="34" t="str">
        <f t="shared" si="100"/>
        <v>·</v>
      </c>
      <c r="AE190" s="34" t="str">
        <f t="shared" si="101"/>
        <v>=</v>
      </c>
      <c r="AF190" s="35">
        <f t="shared" si="95"/>
        <v>22</v>
      </c>
      <c r="AG190" s="36" t="str">
        <f>VLOOKUP($AB190,[0]!DB10,$H190,0)</f>
        <v>dm³</v>
      </c>
      <c r="AH190" s="31"/>
    </row>
    <row r="191" spans="1:34" ht="19.5" customHeight="1" thickBot="1">
      <c r="A191" s="39">
        <v>5</v>
      </c>
      <c r="B191" s="39">
        <v>119</v>
      </c>
      <c r="C191" s="39">
        <v>22</v>
      </c>
      <c r="D191" s="39">
        <v>120</v>
      </c>
      <c r="E191" s="39">
        <v>21</v>
      </c>
      <c r="F191" s="39">
        <v>121</v>
      </c>
      <c r="G191" s="24">
        <f t="shared" si="93"/>
        <v>2</v>
      </c>
      <c r="H191" s="24">
        <f t="shared" si="93"/>
        <v>4</v>
      </c>
      <c r="I191" s="24">
        <f t="shared" si="93"/>
        <v>5</v>
      </c>
      <c r="K191" s="42">
        <f t="shared" si="102"/>
        <v>11.055</v>
      </c>
      <c r="L191" s="43">
        <f t="shared" si="102"/>
        <v>9022</v>
      </c>
      <c r="M191" s="43">
        <f t="shared" si="102"/>
        <v>5050</v>
      </c>
      <c r="N191" s="43">
        <f t="shared" si="102"/>
        <v>9.522</v>
      </c>
      <c r="O191" s="43">
        <f t="shared" si="102"/>
        <v>0.008046</v>
      </c>
      <c r="P191" s="43">
        <f t="shared" si="102"/>
        <v>0.004</v>
      </c>
      <c r="U191" s="32">
        <f t="shared" si="96"/>
        <v>11</v>
      </c>
      <c r="V191" s="33" t="str">
        <f>VLOOKUP($U191,[0]!DB10,$G191,0)</f>
        <v>16m³ 82dm³ </v>
      </c>
      <c r="W191" s="34" t="str">
        <f t="shared" si="97"/>
        <v>·</v>
      </c>
      <c r="X191" s="34" t="str">
        <f t="shared" si="98"/>
        <v>=</v>
      </c>
      <c r="Y191" s="35">
        <f t="shared" si="94"/>
        <v>11</v>
      </c>
      <c r="Z191" s="36" t="str">
        <f>VLOOKUP($U191,[0]!DB10,$H191,0)</f>
        <v>m³</v>
      </c>
      <c r="AB191" s="32">
        <f t="shared" si="99"/>
        <v>23</v>
      </c>
      <c r="AC191" s="33" t="str">
        <f>VLOOKUP($AB191,[0]!DB10,$G191,0)</f>
        <v>58m³ 9cm³ </v>
      </c>
      <c r="AD191" s="34" t="str">
        <f t="shared" si="100"/>
        <v>·</v>
      </c>
      <c r="AE191" s="34" t="str">
        <f t="shared" si="101"/>
        <v>=</v>
      </c>
      <c r="AF191" s="35">
        <f t="shared" si="95"/>
        <v>23</v>
      </c>
      <c r="AG191" s="36" t="str">
        <f>VLOOKUP($AB191,[0]!DB10,$H191,0)</f>
        <v>cm³</v>
      </c>
      <c r="AH191" s="31"/>
    </row>
    <row r="192" spans="1:34" ht="19.5" customHeight="1" thickBot="1">
      <c r="A192" s="39">
        <v>18</v>
      </c>
      <c r="B192" s="39">
        <v>122</v>
      </c>
      <c r="C192" s="39">
        <v>4</v>
      </c>
      <c r="D192" s="39">
        <v>123</v>
      </c>
      <c r="E192" s="39">
        <v>8</v>
      </c>
      <c r="F192" s="39">
        <v>124</v>
      </c>
      <c r="G192" s="24">
        <f t="shared" si="93"/>
        <v>2</v>
      </c>
      <c r="H192" s="24">
        <f t="shared" si="93"/>
        <v>4</v>
      </c>
      <c r="I192" s="24">
        <f t="shared" si="93"/>
        <v>5</v>
      </c>
      <c r="K192" s="42">
        <f t="shared" si="102"/>
        <v>34097.778</v>
      </c>
      <c r="L192" s="43">
        <f t="shared" si="102"/>
        <v>2525</v>
      </c>
      <c r="M192" s="43">
        <f t="shared" si="102"/>
        <v>485.003</v>
      </c>
      <c r="N192" s="43">
        <f t="shared" si="102"/>
        <v>29000004.5</v>
      </c>
      <c r="O192" s="43">
        <f t="shared" si="102"/>
        <v>905030</v>
      </c>
      <c r="P192" s="43">
        <f t="shared" si="102"/>
        <v>20004.655</v>
      </c>
      <c r="U192" s="44">
        <f t="shared" si="96"/>
        <v>12</v>
      </c>
      <c r="V192" s="45" t="str">
        <f>VLOOKUP($U192,[0]!DB10,$G192,0)</f>
        <v>355dm³ 938cm³ </v>
      </c>
      <c r="W192" s="46" t="str">
        <f t="shared" si="97"/>
        <v>·</v>
      </c>
      <c r="X192" s="46" t="str">
        <f t="shared" si="98"/>
        <v>=</v>
      </c>
      <c r="Y192" s="47">
        <f t="shared" si="94"/>
        <v>12</v>
      </c>
      <c r="Z192" s="48" t="str">
        <f>VLOOKUP($U192,[0]!DB10,$H192,0)</f>
        <v>m³</v>
      </c>
      <c r="AB192" s="44">
        <f t="shared" si="99"/>
        <v>24</v>
      </c>
      <c r="AC192" s="45" t="str">
        <f>VLOOKUP($AB192,[0]!DB10,$G192,0)</f>
        <v>40dm³ 9cm³ 311mm³ </v>
      </c>
      <c r="AD192" s="46" t="str">
        <f t="shared" si="100"/>
        <v>·</v>
      </c>
      <c r="AE192" s="46" t="str">
        <f t="shared" si="101"/>
        <v>=</v>
      </c>
      <c r="AF192" s="47">
        <f t="shared" si="95"/>
        <v>24</v>
      </c>
      <c r="AG192" s="48" t="str">
        <f>VLOOKUP($AB192,[0]!DB10,$H192,0)</f>
        <v>cm³</v>
      </c>
      <c r="AH192" s="31"/>
    </row>
  </sheetData>
  <sheetProtection/>
  <mergeCells count="41">
    <mergeCell ref="A184:F184"/>
    <mergeCell ref="K181:O182"/>
    <mergeCell ref="P181:P183"/>
    <mergeCell ref="K183:O183"/>
    <mergeCell ref="A164:F164"/>
    <mergeCell ref="K161:O162"/>
    <mergeCell ref="P161:P163"/>
    <mergeCell ref="K163:O163"/>
    <mergeCell ref="K101:O102"/>
    <mergeCell ref="P101:P103"/>
    <mergeCell ref="K103:O103"/>
    <mergeCell ref="K81:O82"/>
    <mergeCell ref="P81:P83"/>
    <mergeCell ref="K83:O83"/>
    <mergeCell ref="K24:P24"/>
    <mergeCell ref="K61:O62"/>
    <mergeCell ref="P61:P63"/>
    <mergeCell ref="K41:O42"/>
    <mergeCell ref="P41:P43"/>
    <mergeCell ref="K43:O43"/>
    <mergeCell ref="K63:O63"/>
    <mergeCell ref="K1:O2"/>
    <mergeCell ref="K3:O3"/>
    <mergeCell ref="P1:P3"/>
    <mergeCell ref="K21:O22"/>
    <mergeCell ref="P21:P23"/>
    <mergeCell ref="K23:O23"/>
    <mergeCell ref="A84:F84"/>
    <mergeCell ref="A104:F104"/>
    <mergeCell ref="A4:F4"/>
    <mergeCell ref="A24:F24"/>
    <mergeCell ref="A44:F44"/>
    <mergeCell ref="A64:F64"/>
    <mergeCell ref="A144:F144"/>
    <mergeCell ref="K141:O142"/>
    <mergeCell ref="P141:P143"/>
    <mergeCell ref="K143:O143"/>
    <mergeCell ref="A124:F124"/>
    <mergeCell ref="K121:O122"/>
    <mergeCell ref="P121:P123"/>
    <mergeCell ref="K123:O123"/>
  </mergeCells>
  <conditionalFormatting sqref="A5:F12 A25:F32 A45:F52 A65:F72 A85:F92 A105:F112 A125:F132 A145:F152 A165:F172 A185:F192">
    <cfRule type="cellIs" priority="1" dxfId="2" operator="equal" stopIfTrue="1">
      <formula>0</formula>
    </cfRule>
    <cfRule type="cellIs" priority="2" dxfId="1" operator="lessThan" stopIfTrue="1">
      <formula>100</formula>
    </cfRule>
    <cfRule type="cellIs" priority="3" dxfId="0" operator="greaterThan" stopIfTrue="1">
      <formula>100</formula>
    </cfRule>
  </conditionalFormatting>
  <printOptions/>
  <pageMargins left="0.5" right="0.5" top="0.14" bottom="0.5" header="0.12" footer="0.5"/>
  <pageSetup orientation="landscape" paperSize="9" r:id="rId2"/>
  <rowBreaks count="4" manualBreakCount="4">
    <brk id="40" max="32" man="1"/>
    <brk id="80" max="32" man="1"/>
    <brk id="120" max="255" man="1"/>
    <brk id="160" max="255" man="1"/>
  </rowBreaks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N49"/>
  <sheetViews>
    <sheetView zoomScale="125" zoomScaleNormal="125" zoomScalePageLayoutView="0" workbookViewId="0" topLeftCell="A1">
      <pane xSplit="7" ySplit="1" topLeftCell="H2" activePane="bottomRight" state="frozen"/>
      <selection pane="topLeft" activeCell="K1" sqref="K1:O2"/>
      <selection pane="topRight" activeCell="K1" sqref="K1:O2"/>
      <selection pane="bottomLeft" activeCell="K1" sqref="K1:O2"/>
      <selection pane="bottomRight" activeCell="K1" sqref="K1:O2"/>
    </sheetView>
  </sheetViews>
  <sheetFormatPr defaultColWidth="11.421875" defaultRowHeight="12.75"/>
  <cols>
    <col min="1" max="1" width="3.57421875" style="1" hidden="1" customWidth="1"/>
    <col min="2" max="2" width="2.7109375" style="1" hidden="1" customWidth="1"/>
    <col min="3" max="4" width="1.8515625" style="1" hidden="1" customWidth="1"/>
    <col min="5" max="5" width="5.00390625" style="1" hidden="1" customWidth="1"/>
    <col min="6" max="6" width="4.00390625" style="1" hidden="1" customWidth="1"/>
    <col min="7" max="7" width="2.140625" style="2" hidden="1" customWidth="1"/>
    <col min="8" max="8" width="3.8515625" style="3" customWidth="1"/>
    <col min="9" max="9" width="13.8515625" style="2" bestFit="1" customWidth="1"/>
    <col min="10" max="10" width="8.7109375" style="2" bestFit="1" customWidth="1"/>
    <col min="11" max="11" width="3.57421875" style="2" bestFit="1" customWidth="1"/>
    <col min="12" max="12" width="3.57421875" style="2" customWidth="1"/>
    <col min="13" max="13" width="2.140625" style="2" customWidth="1"/>
    <col min="14" max="14" width="3.8515625" style="3" customWidth="1"/>
    <col min="15" max="15" width="13.8515625" style="2" bestFit="1" customWidth="1"/>
    <col min="16" max="16" width="8.7109375" style="2" bestFit="1" customWidth="1"/>
    <col min="17" max="17" width="3.57421875" style="2" bestFit="1" customWidth="1"/>
    <col min="18" max="18" width="3.57421875" style="2" customWidth="1"/>
    <col min="19" max="19" width="2.140625" style="2" customWidth="1"/>
    <col min="20" max="20" width="3.8515625" style="3" customWidth="1"/>
    <col min="21" max="21" width="13.8515625" style="2" bestFit="1" customWidth="1"/>
    <col min="22" max="22" width="8.7109375" style="2" bestFit="1" customWidth="1"/>
    <col min="23" max="23" width="3.57421875" style="2" bestFit="1" customWidth="1"/>
    <col min="24" max="24" width="3.57421875" style="2" customWidth="1"/>
    <col min="25" max="25" width="2.140625" style="2" customWidth="1"/>
    <col min="26" max="26" width="3.8515625" style="3" customWidth="1"/>
    <col min="27" max="27" width="13.8515625" style="2" bestFit="1" customWidth="1"/>
    <col min="28" max="28" width="8.7109375" style="2" bestFit="1" customWidth="1"/>
    <col min="29" max="29" width="3.57421875" style="2" bestFit="1" customWidth="1"/>
    <col min="30" max="30" width="3.57421875" style="2" customWidth="1"/>
    <col min="31" max="31" width="2.140625" style="2" customWidth="1"/>
    <col min="32" max="32" width="3.8515625" style="3" customWidth="1"/>
    <col min="33" max="33" width="13.8515625" style="2" bestFit="1" customWidth="1"/>
    <col min="34" max="34" width="8.7109375" style="2" bestFit="1" customWidth="1"/>
    <col min="35" max="35" width="3.57421875" style="2" bestFit="1" customWidth="1"/>
    <col min="36" max="36" width="3.57421875" style="2" customWidth="1"/>
    <col min="37" max="37" width="2.140625" style="2" customWidth="1"/>
    <col min="38" max="38" width="3.8515625" style="3" customWidth="1"/>
    <col min="39" max="39" width="13.8515625" style="2" bestFit="1" customWidth="1"/>
    <col min="40" max="40" width="8.7109375" style="2" bestFit="1" customWidth="1"/>
    <col min="41" max="41" width="3.57421875" style="2" bestFit="1" customWidth="1"/>
    <col min="42" max="42" width="3.57421875" style="2" customWidth="1"/>
    <col min="43" max="43" width="2.140625" style="2" customWidth="1"/>
    <col min="44" max="44" width="3.8515625" style="3" customWidth="1"/>
    <col min="45" max="45" width="13.8515625" style="2" bestFit="1" customWidth="1"/>
    <col min="46" max="46" width="8.7109375" style="2" bestFit="1" customWidth="1"/>
    <col min="47" max="47" width="3.57421875" style="2" bestFit="1" customWidth="1"/>
    <col min="48" max="48" width="3.57421875" style="2" customWidth="1"/>
    <col min="49" max="49" width="2.140625" style="2" customWidth="1"/>
    <col min="50" max="50" width="3.8515625" style="3" customWidth="1"/>
    <col min="51" max="51" width="13.8515625" style="2" bestFit="1" customWidth="1"/>
    <col min="52" max="52" width="8.7109375" style="2" bestFit="1" customWidth="1"/>
    <col min="53" max="53" width="3.57421875" style="2" bestFit="1" customWidth="1"/>
    <col min="54" max="54" width="3.57421875" style="2" customWidth="1"/>
    <col min="55" max="55" width="2.140625" style="2" customWidth="1"/>
    <col min="56" max="56" width="3.8515625" style="3" customWidth="1"/>
    <col min="57" max="57" width="13.8515625" style="2" bestFit="1" customWidth="1"/>
    <col min="58" max="58" width="8.7109375" style="2" bestFit="1" customWidth="1"/>
    <col min="59" max="59" width="3.57421875" style="2" bestFit="1" customWidth="1"/>
    <col min="60" max="60" width="3.57421875" style="2" customWidth="1"/>
    <col min="61" max="61" width="2.140625" style="2" customWidth="1"/>
    <col min="62" max="62" width="3.8515625" style="3" customWidth="1"/>
    <col min="63" max="63" width="13.8515625" style="2" bestFit="1" customWidth="1"/>
    <col min="64" max="64" width="8.7109375" style="2" bestFit="1" customWidth="1"/>
    <col min="65" max="65" width="3.57421875" style="2" bestFit="1" customWidth="1"/>
    <col min="66" max="66" width="3.57421875" style="2" customWidth="1"/>
    <col min="67" max="16384" width="11.421875" style="1" customWidth="1"/>
  </cols>
  <sheetData>
    <row r="1" spans="1:65" ht="13.5" thickBot="1">
      <c r="A1" s="1" t="s">
        <v>0</v>
      </c>
      <c r="I1" s="4" t="s">
        <v>1</v>
      </c>
      <c r="K1" s="2">
        <v>1</v>
      </c>
      <c r="O1" s="4" t="s">
        <v>1</v>
      </c>
      <c r="Q1" s="2">
        <f>K1+1</f>
        <v>2</v>
      </c>
      <c r="U1" s="4" t="s">
        <v>1</v>
      </c>
      <c r="W1" s="2">
        <f>Q1+1</f>
        <v>3</v>
      </c>
      <c r="AA1" s="4" t="s">
        <v>1</v>
      </c>
      <c r="AC1" s="2">
        <f>W1+1</f>
        <v>4</v>
      </c>
      <c r="AG1" s="4" t="s">
        <v>1</v>
      </c>
      <c r="AI1" s="2">
        <f>AC1+1</f>
        <v>5</v>
      </c>
      <c r="AM1" s="4" t="s">
        <v>1</v>
      </c>
      <c r="AO1" s="2">
        <f>AI1+1</f>
        <v>6</v>
      </c>
      <c r="AS1" s="4" t="s">
        <v>1</v>
      </c>
      <c r="AU1" s="2">
        <f>AO1+1</f>
        <v>7</v>
      </c>
      <c r="AY1" s="4" t="s">
        <v>1</v>
      </c>
      <c r="BA1" s="2">
        <f>AU1+1</f>
        <v>8</v>
      </c>
      <c r="BE1" s="4" t="s">
        <v>1</v>
      </c>
      <c r="BG1" s="2">
        <f>BA1+1</f>
        <v>9</v>
      </c>
      <c r="BK1" s="4" t="s">
        <v>1</v>
      </c>
      <c r="BM1" s="2">
        <f>BG1+1</f>
        <v>10</v>
      </c>
    </row>
    <row r="2" spans="1:66" ht="12.75">
      <c r="A2" s="5">
        <f aca="true" ca="1" t="shared" si="0" ref="A2:A25">INT(RAND()*10^3)</f>
        <v>545</v>
      </c>
      <c r="B2" s="6">
        <f aca="true" ca="1" t="shared" si="1" ref="B2:B25">INT(RAND()*10^2)</f>
        <v>71</v>
      </c>
      <c r="C2" s="5">
        <f aca="true" ca="1" t="shared" si="2" ref="C2:D25">INT(RAND()*4)</f>
        <v>3</v>
      </c>
      <c r="D2" s="6">
        <f ca="1" t="shared" si="2"/>
        <v>2</v>
      </c>
      <c r="E2" s="7">
        <f aca="true" t="shared" si="3" ref="E2:E25">A2/10</f>
        <v>54.5</v>
      </c>
      <c r="F2" s="8">
        <f aca="true" t="shared" si="4" ref="F2:F25">B2/10</f>
        <v>7.1</v>
      </c>
      <c r="H2" s="101">
        <v>1</v>
      </c>
      <c r="I2" s="10" t="s">
        <v>184</v>
      </c>
      <c r="J2" s="10">
        <v>18.047</v>
      </c>
      <c r="K2" s="102" t="s">
        <v>15</v>
      </c>
      <c r="L2" s="83">
        <f aca="true" t="shared" si="5" ref="L2:L49">H2</f>
        <v>1</v>
      </c>
      <c r="N2" s="101">
        <v>1</v>
      </c>
      <c r="O2" s="10" t="s">
        <v>14</v>
      </c>
      <c r="P2" s="10">
        <v>44.005</v>
      </c>
      <c r="Q2" s="10" t="s">
        <v>15</v>
      </c>
      <c r="R2" s="83">
        <f aca="true" t="shared" si="6" ref="R2:R49">N2</f>
        <v>1</v>
      </c>
      <c r="T2" s="101">
        <v>1</v>
      </c>
      <c r="U2" s="10" t="s">
        <v>16</v>
      </c>
      <c r="V2" s="10">
        <v>59005</v>
      </c>
      <c r="W2" s="10" t="s">
        <v>17</v>
      </c>
      <c r="X2" s="83">
        <f aca="true" t="shared" si="7" ref="X2:X49">T2</f>
        <v>1</v>
      </c>
      <c r="Z2" s="101">
        <v>1</v>
      </c>
      <c r="AA2" s="10" t="s">
        <v>18</v>
      </c>
      <c r="AB2" s="10">
        <v>79.068</v>
      </c>
      <c r="AC2" s="10" t="s">
        <v>15</v>
      </c>
      <c r="AD2" s="83">
        <f aca="true" t="shared" si="8" ref="AD2:AD49">Z2</f>
        <v>1</v>
      </c>
      <c r="AF2" s="101">
        <v>1</v>
      </c>
      <c r="AG2" s="10" t="s">
        <v>90</v>
      </c>
      <c r="AH2" s="10">
        <v>32.008</v>
      </c>
      <c r="AI2" s="10" t="s">
        <v>15</v>
      </c>
      <c r="AJ2" s="83">
        <f aca="true" t="shared" si="9" ref="AJ2:AJ49">AF2</f>
        <v>1</v>
      </c>
      <c r="AL2" s="101">
        <v>1</v>
      </c>
      <c r="AM2" s="10" t="s">
        <v>91</v>
      </c>
      <c r="AN2" s="10">
        <v>71.08</v>
      </c>
      <c r="AO2" s="10" t="s">
        <v>15</v>
      </c>
      <c r="AP2" s="83">
        <f aca="true" t="shared" si="10" ref="AP2:AP49">AL2</f>
        <v>1</v>
      </c>
      <c r="AR2" s="101">
        <v>1</v>
      </c>
      <c r="AS2" s="10" t="s">
        <v>92</v>
      </c>
      <c r="AT2" s="10">
        <v>53000</v>
      </c>
      <c r="AU2" s="10" t="s">
        <v>17</v>
      </c>
      <c r="AV2" s="83">
        <f aca="true" t="shared" si="11" ref="AV2:AV49">AR2</f>
        <v>1</v>
      </c>
      <c r="AX2" s="101">
        <v>1</v>
      </c>
      <c r="AY2" s="10" t="s">
        <v>93</v>
      </c>
      <c r="AZ2" s="10">
        <v>0.093</v>
      </c>
      <c r="BA2" s="10" t="s">
        <v>17</v>
      </c>
      <c r="BB2" s="83">
        <f aca="true" t="shared" si="12" ref="BB2:BB49">AX2</f>
        <v>1</v>
      </c>
      <c r="BD2" s="101">
        <v>1</v>
      </c>
      <c r="BE2" s="10" t="s">
        <v>207</v>
      </c>
      <c r="BF2" s="10">
        <v>48.002</v>
      </c>
      <c r="BG2" s="10" t="s">
        <v>15</v>
      </c>
      <c r="BH2" s="83">
        <f aca="true" t="shared" si="13" ref="BH2:BH49">BD2</f>
        <v>1</v>
      </c>
      <c r="BJ2" s="101">
        <v>1</v>
      </c>
      <c r="BK2" s="10" t="s">
        <v>231</v>
      </c>
      <c r="BL2" s="10">
        <v>16009</v>
      </c>
      <c r="BM2" s="10" t="s">
        <v>17</v>
      </c>
      <c r="BN2" s="83">
        <f aca="true" t="shared" si="14" ref="BN2:BN49">BJ2</f>
        <v>1</v>
      </c>
    </row>
    <row r="3" spans="1:66" ht="12.75">
      <c r="A3" s="11">
        <f ca="1" t="shared" si="0"/>
        <v>185</v>
      </c>
      <c r="B3" s="12">
        <f ca="1" t="shared" si="1"/>
        <v>78</v>
      </c>
      <c r="C3" s="11">
        <f ca="1" t="shared" si="2"/>
        <v>3</v>
      </c>
      <c r="D3" s="12">
        <f ca="1" t="shared" si="2"/>
        <v>0</v>
      </c>
      <c r="E3" s="13">
        <f t="shared" si="3"/>
        <v>18.5</v>
      </c>
      <c r="F3" s="14">
        <f t="shared" si="4"/>
        <v>7.8</v>
      </c>
      <c r="H3" s="15">
        <f aca="true" t="shared" si="15" ref="H3:H25">H2+1</f>
        <v>2</v>
      </c>
      <c r="I3" s="16" t="s">
        <v>185</v>
      </c>
      <c r="J3" s="16">
        <v>6.003</v>
      </c>
      <c r="K3" s="16" t="s">
        <v>15</v>
      </c>
      <c r="L3" s="84">
        <f t="shared" si="5"/>
        <v>2</v>
      </c>
      <c r="N3" s="15">
        <f aca="true" t="shared" si="16" ref="N3:N25">N2+1</f>
        <v>2</v>
      </c>
      <c r="O3" s="16" t="s">
        <v>19</v>
      </c>
      <c r="P3" s="16">
        <v>28.051</v>
      </c>
      <c r="Q3" s="16" t="s">
        <v>15</v>
      </c>
      <c r="R3" s="84">
        <f t="shared" si="6"/>
        <v>2</v>
      </c>
      <c r="T3" s="15">
        <f aca="true" t="shared" si="17" ref="T3:T25">T2+1</f>
        <v>2</v>
      </c>
      <c r="U3" s="16" t="s">
        <v>20</v>
      </c>
      <c r="V3" s="16">
        <v>54416</v>
      </c>
      <c r="W3" s="16" t="s">
        <v>17</v>
      </c>
      <c r="X3" s="84">
        <f t="shared" si="7"/>
        <v>2</v>
      </c>
      <c r="Z3" s="15">
        <f aca="true" t="shared" si="18" ref="Z3:Z25">Z2+1</f>
        <v>2</v>
      </c>
      <c r="AA3" s="16" t="s">
        <v>21</v>
      </c>
      <c r="AB3" s="16">
        <v>2.051</v>
      </c>
      <c r="AC3" s="16" t="s">
        <v>15</v>
      </c>
      <c r="AD3" s="84">
        <f t="shared" si="8"/>
        <v>2</v>
      </c>
      <c r="AF3" s="15">
        <f aca="true" t="shared" si="19" ref="AF3:AF25">AF2+1</f>
        <v>2</v>
      </c>
      <c r="AG3" s="16" t="s">
        <v>94</v>
      </c>
      <c r="AH3" s="16">
        <v>95.93</v>
      </c>
      <c r="AI3" s="16" t="s">
        <v>15</v>
      </c>
      <c r="AJ3" s="84">
        <f t="shared" si="9"/>
        <v>2</v>
      </c>
      <c r="AL3" s="15">
        <f aca="true" t="shared" si="20" ref="AL3:AL25">AL2+1</f>
        <v>2</v>
      </c>
      <c r="AM3" s="16" t="s">
        <v>95</v>
      </c>
      <c r="AN3" s="16">
        <v>32.279</v>
      </c>
      <c r="AO3" s="16" t="s">
        <v>15</v>
      </c>
      <c r="AP3" s="84">
        <f t="shared" si="10"/>
        <v>2</v>
      </c>
      <c r="AR3" s="15">
        <f aca="true" t="shared" si="21" ref="AR3:AR25">AR2+1</f>
        <v>2</v>
      </c>
      <c r="AS3" s="16" t="s">
        <v>96</v>
      </c>
      <c r="AT3" s="16">
        <v>83.527</v>
      </c>
      <c r="AU3" s="16" t="s">
        <v>15</v>
      </c>
      <c r="AV3" s="84">
        <f t="shared" si="11"/>
        <v>2</v>
      </c>
      <c r="AX3" s="15">
        <f aca="true" t="shared" si="22" ref="AX3:AX25">AX2+1</f>
        <v>2</v>
      </c>
      <c r="AY3" s="16" t="s">
        <v>97</v>
      </c>
      <c r="AZ3" s="16">
        <v>30020</v>
      </c>
      <c r="BA3" s="16" t="s">
        <v>17</v>
      </c>
      <c r="BB3" s="84">
        <f t="shared" si="12"/>
        <v>2</v>
      </c>
      <c r="BD3" s="15">
        <f aca="true" t="shared" si="23" ref="BD3:BD25">BD2+1</f>
        <v>2</v>
      </c>
      <c r="BE3" s="16" t="s">
        <v>208</v>
      </c>
      <c r="BF3" s="16">
        <v>51002</v>
      </c>
      <c r="BG3" s="16" t="s">
        <v>17</v>
      </c>
      <c r="BH3" s="84">
        <f t="shared" si="13"/>
        <v>2</v>
      </c>
      <c r="BJ3" s="15">
        <f aca="true" t="shared" si="24" ref="BJ3:BJ25">BJ2+1</f>
        <v>2</v>
      </c>
      <c r="BK3" s="16" t="s">
        <v>232</v>
      </c>
      <c r="BL3" s="16">
        <v>89.005</v>
      </c>
      <c r="BM3" s="16" t="s">
        <v>15</v>
      </c>
      <c r="BN3" s="84">
        <f t="shared" si="14"/>
        <v>2</v>
      </c>
    </row>
    <row r="4" spans="1:66" ht="12.75">
      <c r="A4" s="11">
        <f ca="1" t="shared" si="0"/>
        <v>133</v>
      </c>
      <c r="B4" s="12">
        <f ca="1" t="shared" si="1"/>
        <v>73</v>
      </c>
      <c r="C4" s="11">
        <f ca="1" t="shared" si="2"/>
        <v>3</v>
      </c>
      <c r="D4" s="12">
        <f ca="1" t="shared" si="2"/>
        <v>3</v>
      </c>
      <c r="E4" s="13">
        <f t="shared" si="3"/>
        <v>13.3</v>
      </c>
      <c r="F4" s="14">
        <f t="shared" si="4"/>
        <v>7.3</v>
      </c>
      <c r="H4" s="15">
        <f t="shared" si="15"/>
        <v>3</v>
      </c>
      <c r="I4" s="16" t="s">
        <v>186</v>
      </c>
      <c r="J4" s="16">
        <v>8.089</v>
      </c>
      <c r="K4" s="16" t="s">
        <v>17</v>
      </c>
      <c r="L4" s="84">
        <f t="shared" si="5"/>
        <v>3</v>
      </c>
      <c r="N4" s="15">
        <f t="shared" si="16"/>
        <v>3</v>
      </c>
      <c r="O4" s="16" t="s">
        <v>22</v>
      </c>
      <c r="P4" s="16">
        <v>4.307</v>
      </c>
      <c r="Q4" s="16" t="s">
        <v>17</v>
      </c>
      <c r="R4" s="84">
        <f t="shared" si="6"/>
        <v>3</v>
      </c>
      <c r="T4" s="15">
        <f t="shared" si="17"/>
        <v>3</v>
      </c>
      <c r="U4" s="16" t="s">
        <v>23</v>
      </c>
      <c r="V4" s="16">
        <v>65.041</v>
      </c>
      <c r="W4" s="16" t="s">
        <v>17</v>
      </c>
      <c r="X4" s="84">
        <f t="shared" si="7"/>
        <v>3</v>
      </c>
      <c r="Z4" s="15">
        <f t="shared" si="18"/>
        <v>3</v>
      </c>
      <c r="AA4" s="16" t="s">
        <v>24</v>
      </c>
      <c r="AB4" s="16">
        <v>7089</v>
      </c>
      <c r="AC4" s="16" t="s">
        <v>25</v>
      </c>
      <c r="AD4" s="84">
        <f t="shared" si="8"/>
        <v>3</v>
      </c>
      <c r="AF4" s="15">
        <f t="shared" si="19"/>
        <v>3</v>
      </c>
      <c r="AG4" s="16" t="s">
        <v>98</v>
      </c>
      <c r="AH4" s="16">
        <v>87.001</v>
      </c>
      <c r="AI4" s="16" t="s">
        <v>17</v>
      </c>
      <c r="AJ4" s="84">
        <f t="shared" si="9"/>
        <v>3</v>
      </c>
      <c r="AL4" s="15">
        <f t="shared" si="20"/>
        <v>3</v>
      </c>
      <c r="AM4" s="16" t="s">
        <v>99</v>
      </c>
      <c r="AN4" s="16">
        <v>412.919</v>
      </c>
      <c r="AO4" s="16" t="s">
        <v>17</v>
      </c>
      <c r="AP4" s="84">
        <f t="shared" si="10"/>
        <v>3</v>
      </c>
      <c r="AR4" s="15">
        <f t="shared" si="21"/>
        <v>3</v>
      </c>
      <c r="AS4" s="16" t="s">
        <v>100</v>
      </c>
      <c r="AT4" s="16">
        <v>5.014</v>
      </c>
      <c r="AU4" s="16" t="s">
        <v>17</v>
      </c>
      <c r="AV4" s="84">
        <f t="shared" si="11"/>
        <v>3</v>
      </c>
      <c r="AX4" s="15">
        <f t="shared" si="22"/>
        <v>3</v>
      </c>
      <c r="AY4" s="16" t="s">
        <v>101</v>
      </c>
      <c r="AZ4" s="16">
        <v>497.024</v>
      </c>
      <c r="BA4" s="16" t="s">
        <v>17</v>
      </c>
      <c r="BB4" s="84">
        <f t="shared" si="12"/>
        <v>3</v>
      </c>
      <c r="BD4" s="15">
        <f t="shared" si="23"/>
        <v>3</v>
      </c>
      <c r="BE4" s="16" t="s">
        <v>209</v>
      </c>
      <c r="BF4" s="16">
        <v>68.074</v>
      </c>
      <c r="BG4" s="16" t="s">
        <v>17</v>
      </c>
      <c r="BH4" s="84">
        <f t="shared" si="13"/>
        <v>3</v>
      </c>
      <c r="BJ4" s="15">
        <f t="shared" si="24"/>
        <v>3</v>
      </c>
      <c r="BK4" s="16" t="s">
        <v>233</v>
      </c>
      <c r="BL4" s="16">
        <v>697.008</v>
      </c>
      <c r="BM4" s="16" t="s">
        <v>17</v>
      </c>
      <c r="BN4" s="84">
        <f t="shared" si="14"/>
        <v>3</v>
      </c>
    </row>
    <row r="5" spans="1:66" ht="12.75">
      <c r="A5" s="11">
        <f ca="1" t="shared" si="0"/>
        <v>667</v>
      </c>
      <c r="B5" s="12">
        <f ca="1" t="shared" si="1"/>
        <v>38</v>
      </c>
      <c r="C5" s="11">
        <f ca="1" t="shared" si="2"/>
        <v>0</v>
      </c>
      <c r="D5" s="12">
        <f ca="1" t="shared" si="2"/>
        <v>0</v>
      </c>
      <c r="E5" s="13">
        <f t="shared" si="3"/>
        <v>66.7</v>
      </c>
      <c r="F5" s="14">
        <f t="shared" si="4"/>
        <v>3.8</v>
      </c>
      <c r="H5" s="15">
        <f t="shared" si="15"/>
        <v>4</v>
      </c>
      <c r="I5" s="16" t="s">
        <v>187</v>
      </c>
      <c r="J5" s="16">
        <v>102.005</v>
      </c>
      <c r="K5" s="16" t="s">
        <v>17</v>
      </c>
      <c r="L5" s="84">
        <f t="shared" si="5"/>
        <v>4</v>
      </c>
      <c r="N5" s="15">
        <f t="shared" si="16"/>
        <v>4</v>
      </c>
      <c r="O5" s="16" t="s">
        <v>26</v>
      </c>
      <c r="P5" s="16">
        <v>561.018</v>
      </c>
      <c r="Q5" s="16" t="s">
        <v>17</v>
      </c>
      <c r="R5" s="84">
        <f t="shared" si="6"/>
        <v>4</v>
      </c>
      <c r="T5" s="15">
        <f t="shared" si="17"/>
        <v>4</v>
      </c>
      <c r="U5" s="16" t="s">
        <v>27</v>
      </c>
      <c r="V5" s="16">
        <v>163.012</v>
      </c>
      <c r="W5" s="16" t="s">
        <v>17</v>
      </c>
      <c r="X5" s="84">
        <f t="shared" si="7"/>
        <v>4</v>
      </c>
      <c r="Z5" s="15">
        <f t="shared" si="18"/>
        <v>4</v>
      </c>
      <c r="AA5" s="16" t="s">
        <v>28</v>
      </c>
      <c r="AB5" s="16">
        <v>105.007</v>
      </c>
      <c r="AC5" s="16" t="s">
        <v>17</v>
      </c>
      <c r="AD5" s="84">
        <f t="shared" si="8"/>
        <v>4</v>
      </c>
      <c r="AF5" s="15">
        <f t="shared" si="19"/>
        <v>4</v>
      </c>
      <c r="AG5" s="16" t="s">
        <v>102</v>
      </c>
      <c r="AH5" s="16">
        <v>1055</v>
      </c>
      <c r="AI5" s="16" t="s">
        <v>25</v>
      </c>
      <c r="AJ5" s="84">
        <f t="shared" si="9"/>
        <v>4</v>
      </c>
      <c r="AL5" s="15">
        <f t="shared" si="20"/>
        <v>4</v>
      </c>
      <c r="AM5" s="16" t="s">
        <v>103</v>
      </c>
      <c r="AN5" s="16">
        <v>534.003</v>
      </c>
      <c r="AO5" s="16" t="s">
        <v>17</v>
      </c>
      <c r="AP5" s="84">
        <f t="shared" si="10"/>
        <v>4</v>
      </c>
      <c r="AR5" s="15">
        <f t="shared" si="21"/>
        <v>4</v>
      </c>
      <c r="AS5" s="16" t="s">
        <v>104</v>
      </c>
      <c r="AT5" s="16">
        <v>546001</v>
      </c>
      <c r="AU5" s="16" t="s">
        <v>25</v>
      </c>
      <c r="AV5" s="84">
        <f t="shared" si="11"/>
        <v>4</v>
      </c>
      <c r="AX5" s="15">
        <f t="shared" si="22"/>
        <v>4</v>
      </c>
      <c r="AY5" s="16" t="s">
        <v>105</v>
      </c>
      <c r="AZ5" s="16">
        <v>16000169</v>
      </c>
      <c r="BA5" s="16" t="s">
        <v>25</v>
      </c>
      <c r="BB5" s="84">
        <f t="shared" si="12"/>
        <v>4</v>
      </c>
      <c r="BD5" s="15">
        <f t="shared" si="23"/>
        <v>4</v>
      </c>
      <c r="BE5" s="16" t="s">
        <v>210</v>
      </c>
      <c r="BF5" s="16">
        <v>80097</v>
      </c>
      <c r="BG5" s="16" t="s">
        <v>25</v>
      </c>
      <c r="BH5" s="84">
        <f t="shared" si="13"/>
        <v>4</v>
      </c>
      <c r="BJ5" s="15">
        <f t="shared" si="24"/>
        <v>4</v>
      </c>
      <c r="BK5" s="16" t="s">
        <v>234</v>
      </c>
      <c r="BL5" s="16">
        <v>485.003</v>
      </c>
      <c r="BM5" s="16" t="s">
        <v>17</v>
      </c>
      <c r="BN5" s="84">
        <f t="shared" si="14"/>
        <v>4</v>
      </c>
    </row>
    <row r="6" spans="1:66" ht="12.75">
      <c r="A6" s="11">
        <f ca="1" t="shared" si="0"/>
        <v>273</v>
      </c>
      <c r="B6" s="12">
        <f ca="1" t="shared" si="1"/>
        <v>71</v>
      </c>
      <c r="C6" s="11">
        <f ca="1" t="shared" si="2"/>
        <v>1</v>
      </c>
      <c r="D6" s="12">
        <f ca="1" t="shared" si="2"/>
        <v>1</v>
      </c>
      <c r="E6" s="13">
        <f t="shared" si="3"/>
        <v>27.3</v>
      </c>
      <c r="F6" s="14">
        <f t="shared" si="4"/>
        <v>7.1</v>
      </c>
      <c r="H6" s="15">
        <f t="shared" si="15"/>
        <v>5</v>
      </c>
      <c r="I6" s="16" t="s">
        <v>188</v>
      </c>
      <c r="J6" s="16">
        <v>87033</v>
      </c>
      <c r="K6" s="16" t="s">
        <v>17</v>
      </c>
      <c r="L6" s="84">
        <f t="shared" si="5"/>
        <v>5</v>
      </c>
      <c r="N6" s="15">
        <f t="shared" si="16"/>
        <v>5</v>
      </c>
      <c r="O6" s="16" t="s">
        <v>29</v>
      </c>
      <c r="P6" s="16">
        <v>62061</v>
      </c>
      <c r="Q6" s="16" t="s">
        <v>17</v>
      </c>
      <c r="R6" s="84">
        <f t="shared" si="6"/>
        <v>5</v>
      </c>
      <c r="T6" s="15">
        <f t="shared" si="17"/>
        <v>5</v>
      </c>
      <c r="U6" s="16" t="s">
        <v>30</v>
      </c>
      <c r="V6" s="16">
        <v>13.083</v>
      </c>
      <c r="W6" s="16" t="s">
        <v>15</v>
      </c>
      <c r="X6" s="84">
        <f t="shared" si="7"/>
        <v>5</v>
      </c>
      <c r="Z6" s="15">
        <f t="shared" si="18"/>
        <v>5</v>
      </c>
      <c r="AA6" s="16" t="s">
        <v>31</v>
      </c>
      <c r="AB6" s="16">
        <v>91.008</v>
      </c>
      <c r="AC6" s="16" t="s">
        <v>15</v>
      </c>
      <c r="AD6" s="84">
        <f t="shared" si="8"/>
        <v>5</v>
      </c>
      <c r="AF6" s="15">
        <f t="shared" si="19"/>
        <v>5</v>
      </c>
      <c r="AG6" s="16" t="s">
        <v>106</v>
      </c>
      <c r="AH6" s="16">
        <v>1.6960000000000002</v>
      </c>
      <c r="AI6" s="16" t="s">
        <v>15</v>
      </c>
      <c r="AJ6" s="84">
        <f t="shared" si="9"/>
        <v>5</v>
      </c>
      <c r="AL6" s="15">
        <f t="shared" si="20"/>
        <v>5</v>
      </c>
      <c r="AM6" s="16" t="s">
        <v>107</v>
      </c>
      <c r="AN6" s="16">
        <v>56.41</v>
      </c>
      <c r="AO6" s="16" t="s">
        <v>15</v>
      </c>
      <c r="AP6" s="84">
        <f t="shared" si="10"/>
        <v>5</v>
      </c>
      <c r="AR6" s="15">
        <f t="shared" si="21"/>
        <v>5</v>
      </c>
      <c r="AS6" s="16" t="s">
        <v>108</v>
      </c>
      <c r="AT6" s="16">
        <v>66.021</v>
      </c>
      <c r="AU6" s="16" t="s">
        <v>15</v>
      </c>
      <c r="AV6" s="84">
        <f t="shared" si="11"/>
        <v>5</v>
      </c>
      <c r="AX6" s="15">
        <f t="shared" si="22"/>
        <v>5</v>
      </c>
      <c r="AY6" s="16" t="s">
        <v>109</v>
      </c>
      <c r="AZ6" s="16">
        <v>75.984</v>
      </c>
      <c r="BA6" s="16" t="s">
        <v>15</v>
      </c>
      <c r="BB6" s="84">
        <f t="shared" si="12"/>
        <v>5</v>
      </c>
      <c r="BD6" s="15">
        <f t="shared" si="23"/>
        <v>5</v>
      </c>
      <c r="BE6" s="16" t="s">
        <v>211</v>
      </c>
      <c r="BF6" s="16">
        <v>0.014</v>
      </c>
      <c r="BG6" s="16" t="s">
        <v>15</v>
      </c>
      <c r="BH6" s="84">
        <f t="shared" si="13"/>
        <v>5</v>
      </c>
      <c r="BJ6" s="15">
        <f t="shared" si="24"/>
        <v>5</v>
      </c>
      <c r="BK6" s="16" t="s">
        <v>235</v>
      </c>
      <c r="BL6" s="16">
        <v>11.055</v>
      </c>
      <c r="BM6" s="16" t="s">
        <v>15</v>
      </c>
      <c r="BN6" s="84">
        <f t="shared" si="14"/>
        <v>5</v>
      </c>
    </row>
    <row r="7" spans="1:66" ht="12.75">
      <c r="A7" s="11">
        <f ca="1" t="shared" si="0"/>
        <v>894</v>
      </c>
      <c r="B7" s="12">
        <f ca="1" t="shared" si="1"/>
        <v>68</v>
      </c>
      <c r="C7" s="11">
        <f ca="1" t="shared" si="2"/>
        <v>2</v>
      </c>
      <c r="D7" s="12">
        <f ca="1" t="shared" si="2"/>
        <v>0</v>
      </c>
      <c r="E7" s="13">
        <f t="shared" si="3"/>
        <v>89.4</v>
      </c>
      <c r="F7" s="14">
        <f t="shared" si="4"/>
        <v>6.8</v>
      </c>
      <c r="H7" s="15">
        <f t="shared" si="15"/>
        <v>6</v>
      </c>
      <c r="I7" s="16" t="s">
        <v>189</v>
      </c>
      <c r="J7" s="16">
        <v>8.001</v>
      </c>
      <c r="K7" s="16" t="s">
        <v>15</v>
      </c>
      <c r="L7" s="84">
        <f t="shared" si="5"/>
        <v>6</v>
      </c>
      <c r="N7" s="15">
        <f t="shared" si="16"/>
        <v>6</v>
      </c>
      <c r="O7" s="16" t="s">
        <v>32</v>
      </c>
      <c r="P7" s="16">
        <v>95055</v>
      </c>
      <c r="Q7" s="16" t="s">
        <v>17</v>
      </c>
      <c r="R7" s="84">
        <f t="shared" si="6"/>
        <v>6</v>
      </c>
      <c r="T7" s="15">
        <f t="shared" si="17"/>
        <v>6</v>
      </c>
      <c r="U7" s="16" t="s">
        <v>33</v>
      </c>
      <c r="V7" s="16">
        <v>71022</v>
      </c>
      <c r="W7" s="16" t="s">
        <v>17</v>
      </c>
      <c r="X7" s="84">
        <f t="shared" si="7"/>
        <v>6</v>
      </c>
      <c r="Z7" s="15">
        <f t="shared" si="18"/>
        <v>6</v>
      </c>
      <c r="AA7" s="16" t="s">
        <v>34</v>
      </c>
      <c r="AB7" s="16">
        <v>73.006</v>
      </c>
      <c r="AC7" s="16" t="s">
        <v>15</v>
      </c>
      <c r="AD7" s="84">
        <f t="shared" si="8"/>
        <v>6</v>
      </c>
      <c r="AF7" s="15">
        <f t="shared" si="19"/>
        <v>6</v>
      </c>
      <c r="AG7" s="16" t="s">
        <v>110</v>
      </c>
      <c r="AH7" s="16">
        <v>72500</v>
      </c>
      <c r="AI7" s="16" t="s">
        <v>17</v>
      </c>
      <c r="AJ7" s="84">
        <f t="shared" si="9"/>
        <v>6</v>
      </c>
      <c r="AL7" s="15">
        <f t="shared" si="20"/>
        <v>6</v>
      </c>
      <c r="AM7" s="16" t="s">
        <v>111</v>
      </c>
      <c r="AN7" s="16">
        <v>19.009</v>
      </c>
      <c r="AO7" s="16" t="s">
        <v>15</v>
      </c>
      <c r="AP7" s="84">
        <f t="shared" si="10"/>
        <v>6</v>
      </c>
      <c r="AR7" s="15">
        <f t="shared" si="21"/>
        <v>6</v>
      </c>
      <c r="AS7" s="16" t="s">
        <v>112</v>
      </c>
      <c r="AT7" s="16">
        <v>82.007</v>
      </c>
      <c r="AU7" s="16" t="s">
        <v>15</v>
      </c>
      <c r="AV7" s="84">
        <f t="shared" si="11"/>
        <v>6</v>
      </c>
      <c r="AX7" s="15">
        <f t="shared" si="22"/>
        <v>6</v>
      </c>
      <c r="AY7" s="16" t="s">
        <v>113</v>
      </c>
      <c r="AZ7" s="16">
        <v>11.682</v>
      </c>
      <c r="BA7" s="16" t="s">
        <v>15</v>
      </c>
      <c r="BB7" s="84">
        <f t="shared" si="12"/>
        <v>6</v>
      </c>
      <c r="BD7" s="15">
        <f t="shared" si="23"/>
        <v>6</v>
      </c>
      <c r="BE7" s="16" t="s">
        <v>212</v>
      </c>
      <c r="BF7" s="16">
        <v>44.072</v>
      </c>
      <c r="BG7" s="16" t="s">
        <v>15</v>
      </c>
      <c r="BH7" s="84">
        <f t="shared" si="13"/>
        <v>6</v>
      </c>
      <c r="BJ7" s="15">
        <f t="shared" si="24"/>
        <v>6</v>
      </c>
      <c r="BK7" s="16" t="s">
        <v>236</v>
      </c>
      <c r="BL7" s="16">
        <v>75.302</v>
      </c>
      <c r="BM7" s="16" t="s">
        <v>15</v>
      </c>
      <c r="BN7" s="84">
        <f t="shared" si="14"/>
        <v>6</v>
      </c>
    </row>
    <row r="8" spans="1:66" ht="12.75">
      <c r="A8" s="11">
        <f ca="1" t="shared" si="0"/>
        <v>801</v>
      </c>
      <c r="B8" s="12">
        <f ca="1" t="shared" si="1"/>
        <v>32</v>
      </c>
      <c r="C8" s="11">
        <f ca="1" t="shared" si="2"/>
        <v>1</v>
      </c>
      <c r="D8" s="12">
        <f ca="1" t="shared" si="2"/>
        <v>2</v>
      </c>
      <c r="E8" s="13">
        <f t="shared" si="3"/>
        <v>80.1</v>
      </c>
      <c r="F8" s="14">
        <f t="shared" si="4"/>
        <v>3.2</v>
      </c>
      <c r="H8" s="15">
        <f t="shared" si="15"/>
        <v>7</v>
      </c>
      <c r="I8" s="16" t="s">
        <v>190</v>
      </c>
      <c r="J8" s="16">
        <v>866.993</v>
      </c>
      <c r="K8" s="16" t="s">
        <v>25</v>
      </c>
      <c r="L8" s="84">
        <f t="shared" si="5"/>
        <v>7</v>
      </c>
      <c r="N8" s="15">
        <f t="shared" si="16"/>
        <v>7</v>
      </c>
      <c r="O8" s="16" t="s">
        <v>35</v>
      </c>
      <c r="P8" s="16">
        <v>41.763</v>
      </c>
      <c r="Q8" s="16" t="s">
        <v>25</v>
      </c>
      <c r="R8" s="84">
        <f t="shared" si="6"/>
        <v>7</v>
      </c>
      <c r="T8" s="15">
        <f t="shared" si="17"/>
        <v>7</v>
      </c>
      <c r="U8" s="16" t="s">
        <v>36</v>
      </c>
      <c r="V8" s="16">
        <v>147866</v>
      </c>
      <c r="W8" s="16" t="s">
        <v>37</v>
      </c>
      <c r="X8" s="84">
        <f t="shared" si="7"/>
        <v>7</v>
      </c>
      <c r="Z8" s="15">
        <f t="shared" si="18"/>
        <v>7</v>
      </c>
      <c r="AA8" s="16" t="s">
        <v>38</v>
      </c>
      <c r="AB8" s="16">
        <v>66.735</v>
      </c>
      <c r="AC8" s="16" t="s">
        <v>25</v>
      </c>
      <c r="AD8" s="84">
        <f t="shared" si="8"/>
        <v>7</v>
      </c>
      <c r="AF8" s="15">
        <f t="shared" si="19"/>
        <v>7</v>
      </c>
      <c r="AG8" s="16" t="s">
        <v>114</v>
      </c>
      <c r="AH8" s="16">
        <v>32.638</v>
      </c>
      <c r="AI8" s="16" t="s">
        <v>25</v>
      </c>
      <c r="AJ8" s="84">
        <f t="shared" si="9"/>
        <v>7</v>
      </c>
      <c r="AL8" s="15">
        <f t="shared" si="20"/>
        <v>7</v>
      </c>
      <c r="AM8" s="16" t="s">
        <v>115</v>
      </c>
      <c r="AN8" s="16">
        <v>7150</v>
      </c>
      <c r="AO8" s="16" t="s">
        <v>37</v>
      </c>
      <c r="AP8" s="84">
        <f t="shared" si="10"/>
        <v>7</v>
      </c>
      <c r="AR8" s="15">
        <f t="shared" si="21"/>
        <v>7</v>
      </c>
      <c r="AS8" s="16" t="s">
        <v>116</v>
      </c>
      <c r="AT8" s="16">
        <v>6.606</v>
      </c>
      <c r="AU8" s="16" t="s">
        <v>25</v>
      </c>
      <c r="AV8" s="84">
        <f t="shared" si="11"/>
        <v>7</v>
      </c>
      <c r="AX8" s="15">
        <f t="shared" si="22"/>
        <v>7</v>
      </c>
      <c r="AY8" s="16" t="s">
        <v>117</v>
      </c>
      <c r="AZ8" s="16">
        <v>0.28053900000000004</v>
      </c>
      <c r="BA8" s="16" t="s">
        <v>17</v>
      </c>
      <c r="BB8" s="84">
        <f t="shared" si="12"/>
        <v>7</v>
      </c>
      <c r="BD8" s="15">
        <f t="shared" si="23"/>
        <v>7</v>
      </c>
      <c r="BE8" s="16" t="s">
        <v>213</v>
      </c>
      <c r="BF8" s="16">
        <v>41.15</v>
      </c>
      <c r="BG8" s="16" t="s">
        <v>25</v>
      </c>
      <c r="BH8" s="84">
        <f t="shared" si="13"/>
        <v>7</v>
      </c>
      <c r="BJ8" s="15">
        <f t="shared" si="24"/>
        <v>7</v>
      </c>
      <c r="BK8" s="16" t="s">
        <v>237</v>
      </c>
      <c r="BL8" s="16">
        <v>551.461</v>
      </c>
      <c r="BM8" s="16" t="s">
        <v>25</v>
      </c>
      <c r="BN8" s="84">
        <f t="shared" si="14"/>
        <v>7</v>
      </c>
    </row>
    <row r="9" spans="1:66" ht="12.75">
      <c r="A9" s="11">
        <f ca="1" t="shared" si="0"/>
        <v>460</v>
      </c>
      <c r="B9" s="12">
        <f ca="1" t="shared" si="1"/>
        <v>97</v>
      </c>
      <c r="C9" s="11">
        <f ca="1" t="shared" si="2"/>
        <v>3</v>
      </c>
      <c r="D9" s="12">
        <f ca="1" t="shared" si="2"/>
        <v>3</v>
      </c>
      <c r="E9" s="13">
        <f t="shared" si="3"/>
        <v>46</v>
      </c>
      <c r="F9" s="14">
        <f t="shared" si="4"/>
        <v>9.7</v>
      </c>
      <c r="H9" s="15">
        <f t="shared" si="15"/>
        <v>8</v>
      </c>
      <c r="I9" s="16" t="s">
        <v>191</v>
      </c>
      <c r="J9" s="16">
        <v>7.049</v>
      </c>
      <c r="K9" s="16" t="s">
        <v>17</v>
      </c>
      <c r="L9" s="84">
        <f t="shared" si="5"/>
        <v>8</v>
      </c>
      <c r="N9" s="15">
        <f t="shared" si="16"/>
        <v>8</v>
      </c>
      <c r="O9" s="16" t="s">
        <v>39</v>
      </c>
      <c r="P9" s="16">
        <v>466.078</v>
      </c>
      <c r="Q9" s="16" t="s">
        <v>17</v>
      </c>
      <c r="R9" s="84">
        <f t="shared" si="6"/>
        <v>8</v>
      </c>
      <c r="T9" s="15">
        <f t="shared" si="17"/>
        <v>8</v>
      </c>
      <c r="U9" s="16" t="s">
        <v>40</v>
      </c>
      <c r="V9" s="16">
        <v>521060</v>
      </c>
      <c r="W9" s="16" t="s">
        <v>25</v>
      </c>
      <c r="X9" s="84">
        <f t="shared" si="7"/>
        <v>8</v>
      </c>
      <c r="Z9" s="15">
        <f t="shared" si="18"/>
        <v>8</v>
      </c>
      <c r="AA9" s="16" t="s">
        <v>41</v>
      </c>
      <c r="AB9" s="16">
        <v>76.068</v>
      </c>
      <c r="AC9" s="16" t="s">
        <v>17</v>
      </c>
      <c r="AD9" s="84">
        <f t="shared" si="8"/>
        <v>8</v>
      </c>
      <c r="AF9" s="15">
        <f t="shared" si="19"/>
        <v>8</v>
      </c>
      <c r="AG9" s="16" t="s">
        <v>118</v>
      </c>
      <c r="AH9" s="16">
        <v>364.003</v>
      </c>
      <c r="AI9" s="16" t="s">
        <v>17</v>
      </c>
      <c r="AJ9" s="84">
        <f t="shared" si="9"/>
        <v>8</v>
      </c>
      <c r="AL9" s="15">
        <f t="shared" si="20"/>
        <v>8</v>
      </c>
      <c r="AM9" s="16" t="s">
        <v>119</v>
      </c>
      <c r="AN9" s="16">
        <v>8.418</v>
      </c>
      <c r="AO9" s="16" t="s">
        <v>17</v>
      </c>
      <c r="AP9" s="84">
        <f t="shared" si="10"/>
        <v>8</v>
      </c>
      <c r="AR9" s="15">
        <f t="shared" si="21"/>
        <v>8</v>
      </c>
      <c r="AS9" s="16" t="s">
        <v>120</v>
      </c>
      <c r="AT9" s="16">
        <v>920.487</v>
      </c>
      <c r="AU9" s="16" t="s">
        <v>17</v>
      </c>
      <c r="AV9" s="84">
        <f t="shared" si="11"/>
        <v>8</v>
      </c>
      <c r="AX9" s="15">
        <f t="shared" si="22"/>
        <v>8</v>
      </c>
      <c r="AY9" s="16" t="s">
        <v>121</v>
      </c>
      <c r="AZ9" s="16">
        <v>478057</v>
      </c>
      <c r="BA9" s="16" t="s">
        <v>25</v>
      </c>
      <c r="BB9" s="84">
        <f t="shared" si="12"/>
        <v>8</v>
      </c>
      <c r="BD9" s="15">
        <f t="shared" si="23"/>
        <v>8</v>
      </c>
      <c r="BE9" s="16" t="s">
        <v>214</v>
      </c>
      <c r="BF9" s="16">
        <v>63.814</v>
      </c>
      <c r="BG9" s="16" t="s">
        <v>17</v>
      </c>
      <c r="BH9" s="84">
        <f t="shared" si="13"/>
        <v>8</v>
      </c>
      <c r="BJ9" s="15">
        <f t="shared" si="24"/>
        <v>8</v>
      </c>
      <c r="BK9" s="16" t="s">
        <v>238</v>
      </c>
      <c r="BL9" s="16">
        <v>905030</v>
      </c>
      <c r="BM9" s="16" t="s">
        <v>25</v>
      </c>
      <c r="BN9" s="84">
        <f t="shared" si="14"/>
        <v>8</v>
      </c>
    </row>
    <row r="10" spans="1:66" ht="12.75">
      <c r="A10" s="11">
        <f ca="1" t="shared" si="0"/>
        <v>737</v>
      </c>
      <c r="B10" s="12">
        <f ca="1" t="shared" si="1"/>
        <v>16</v>
      </c>
      <c r="C10" s="11">
        <f ca="1" t="shared" si="2"/>
        <v>1</v>
      </c>
      <c r="D10" s="12">
        <f ca="1" t="shared" si="2"/>
        <v>1</v>
      </c>
      <c r="E10" s="13">
        <f t="shared" si="3"/>
        <v>73.7</v>
      </c>
      <c r="F10" s="14">
        <f t="shared" si="4"/>
        <v>1.6</v>
      </c>
      <c r="H10" s="15">
        <f t="shared" si="15"/>
        <v>9</v>
      </c>
      <c r="I10" s="16" t="s">
        <v>192</v>
      </c>
      <c r="J10" s="16">
        <v>79000.08</v>
      </c>
      <c r="K10" s="16" t="s">
        <v>17</v>
      </c>
      <c r="L10" s="84">
        <f t="shared" si="5"/>
        <v>9</v>
      </c>
      <c r="N10" s="15">
        <f t="shared" si="16"/>
        <v>9</v>
      </c>
      <c r="O10" s="16" t="s">
        <v>42</v>
      </c>
      <c r="P10" s="16">
        <v>32000.002</v>
      </c>
      <c r="Q10" s="16" t="s">
        <v>17</v>
      </c>
      <c r="R10" s="84">
        <f t="shared" si="6"/>
        <v>9</v>
      </c>
      <c r="T10" s="15">
        <f t="shared" si="17"/>
        <v>9</v>
      </c>
      <c r="U10" s="16" t="s">
        <v>43</v>
      </c>
      <c r="V10" s="16">
        <v>86.00004</v>
      </c>
      <c r="W10" s="16" t="s">
        <v>15</v>
      </c>
      <c r="X10" s="84">
        <f t="shared" si="7"/>
        <v>9</v>
      </c>
      <c r="Z10" s="15">
        <f t="shared" si="18"/>
        <v>9</v>
      </c>
      <c r="AA10" s="16" t="s">
        <v>44</v>
      </c>
      <c r="AB10" s="16">
        <v>47000.061</v>
      </c>
      <c r="AC10" s="16" t="s">
        <v>17</v>
      </c>
      <c r="AD10" s="84">
        <f t="shared" si="8"/>
        <v>9</v>
      </c>
      <c r="AF10" s="15">
        <f t="shared" si="19"/>
        <v>9</v>
      </c>
      <c r="AG10" s="16" t="s">
        <v>122</v>
      </c>
      <c r="AH10" s="16">
        <v>46000032</v>
      </c>
      <c r="AI10" s="16" t="s">
        <v>25</v>
      </c>
      <c r="AJ10" s="84">
        <f t="shared" si="9"/>
        <v>9</v>
      </c>
      <c r="AL10" s="15">
        <f t="shared" si="20"/>
        <v>9</v>
      </c>
      <c r="AM10" s="16" t="s">
        <v>123</v>
      </c>
      <c r="AN10" s="16">
        <v>17000.427</v>
      </c>
      <c r="AO10" s="16" t="s">
        <v>17</v>
      </c>
      <c r="AP10" s="84">
        <f t="shared" si="10"/>
        <v>9</v>
      </c>
      <c r="AR10" s="15">
        <f t="shared" si="21"/>
        <v>9</v>
      </c>
      <c r="AS10" s="16" t="s">
        <v>124</v>
      </c>
      <c r="AT10" s="16">
        <v>84000.028</v>
      </c>
      <c r="AU10" s="16" t="s">
        <v>17</v>
      </c>
      <c r="AV10" s="84">
        <f t="shared" si="11"/>
        <v>9</v>
      </c>
      <c r="AX10" s="15">
        <f t="shared" si="22"/>
        <v>9</v>
      </c>
      <c r="AY10" s="16" t="s">
        <v>125</v>
      </c>
      <c r="AZ10" s="16">
        <v>70000.898</v>
      </c>
      <c r="BA10" s="16" t="s">
        <v>17</v>
      </c>
      <c r="BB10" s="84">
        <f t="shared" si="12"/>
        <v>9</v>
      </c>
      <c r="BD10" s="15">
        <f t="shared" si="23"/>
        <v>9</v>
      </c>
      <c r="BE10" s="16" t="s">
        <v>215</v>
      </c>
      <c r="BF10" s="16">
        <v>14000.044</v>
      </c>
      <c r="BG10" s="16" t="s">
        <v>17</v>
      </c>
      <c r="BH10" s="84">
        <f t="shared" si="13"/>
        <v>9</v>
      </c>
      <c r="BJ10" s="15">
        <f t="shared" si="24"/>
        <v>9</v>
      </c>
      <c r="BK10" s="16" t="s">
        <v>239</v>
      </c>
      <c r="BL10" s="16">
        <v>50000.881</v>
      </c>
      <c r="BM10" s="16" t="s">
        <v>17</v>
      </c>
      <c r="BN10" s="84">
        <f t="shared" si="14"/>
        <v>9</v>
      </c>
    </row>
    <row r="11" spans="1:66" ht="12.75">
      <c r="A11" s="11">
        <f ca="1" t="shared" si="0"/>
        <v>508</v>
      </c>
      <c r="B11" s="12">
        <f ca="1" t="shared" si="1"/>
        <v>77</v>
      </c>
      <c r="C11" s="11">
        <f ca="1" t="shared" si="2"/>
        <v>0</v>
      </c>
      <c r="D11" s="12">
        <f ca="1" t="shared" si="2"/>
        <v>0</v>
      </c>
      <c r="E11" s="13">
        <f t="shared" si="3"/>
        <v>50.8</v>
      </c>
      <c r="F11" s="14">
        <f t="shared" si="4"/>
        <v>7.7</v>
      </c>
      <c r="H11" s="15">
        <f t="shared" si="15"/>
        <v>10</v>
      </c>
      <c r="I11" s="16" t="s">
        <v>193</v>
      </c>
      <c r="J11" s="16">
        <v>766015</v>
      </c>
      <c r="K11" s="16" t="s">
        <v>25</v>
      </c>
      <c r="L11" s="84">
        <f t="shared" si="5"/>
        <v>10</v>
      </c>
      <c r="N11" s="15">
        <f t="shared" si="16"/>
        <v>10</v>
      </c>
      <c r="O11" s="16" t="s">
        <v>45</v>
      </c>
      <c r="P11" s="16">
        <v>115.771</v>
      </c>
      <c r="Q11" s="16" t="s">
        <v>17</v>
      </c>
      <c r="R11" s="84">
        <f t="shared" si="6"/>
        <v>10</v>
      </c>
      <c r="T11" s="15">
        <f t="shared" si="17"/>
        <v>10</v>
      </c>
      <c r="U11" s="16" t="s">
        <v>46</v>
      </c>
      <c r="V11" s="16">
        <v>3.053</v>
      </c>
      <c r="W11" s="16" t="s">
        <v>17</v>
      </c>
      <c r="X11" s="84">
        <f t="shared" si="7"/>
        <v>10</v>
      </c>
      <c r="Z11" s="15">
        <f t="shared" si="18"/>
        <v>10</v>
      </c>
      <c r="AA11" s="16" t="s">
        <v>47</v>
      </c>
      <c r="AB11" s="16">
        <v>35.057</v>
      </c>
      <c r="AC11" s="16" t="s">
        <v>17</v>
      </c>
      <c r="AD11" s="84">
        <f t="shared" si="8"/>
        <v>10</v>
      </c>
      <c r="AF11" s="15">
        <f t="shared" si="19"/>
        <v>10</v>
      </c>
      <c r="AG11" s="16" t="s">
        <v>126</v>
      </c>
      <c r="AH11" s="16">
        <v>2.047</v>
      </c>
      <c r="AI11" s="16" t="s">
        <v>17</v>
      </c>
      <c r="AJ11" s="84">
        <f t="shared" si="9"/>
        <v>10</v>
      </c>
      <c r="AL11" s="15">
        <f t="shared" si="20"/>
        <v>10</v>
      </c>
      <c r="AM11" s="16" t="s">
        <v>127</v>
      </c>
      <c r="AN11" s="16">
        <v>147.012</v>
      </c>
      <c r="AO11" s="16" t="s">
        <v>17</v>
      </c>
      <c r="AP11" s="84">
        <f t="shared" si="10"/>
        <v>10</v>
      </c>
      <c r="AR11" s="15">
        <f t="shared" si="21"/>
        <v>10</v>
      </c>
      <c r="AS11" s="16" t="s">
        <v>128</v>
      </c>
      <c r="AT11" s="16">
        <v>6005</v>
      </c>
      <c r="AU11" s="16" t="s">
        <v>25</v>
      </c>
      <c r="AV11" s="84">
        <f t="shared" si="11"/>
        <v>10</v>
      </c>
      <c r="AX11" s="15">
        <f t="shared" si="22"/>
        <v>10</v>
      </c>
      <c r="AY11" s="16" t="s">
        <v>129</v>
      </c>
      <c r="AZ11" s="16">
        <v>480.276</v>
      </c>
      <c r="BA11" s="16" t="s">
        <v>17</v>
      </c>
      <c r="BB11" s="84">
        <f t="shared" si="12"/>
        <v>10</v>
      </c>
      <c r="BD11" s="15">
        <f t="shared" si="23"/>
        <v>10</v>
      </c>
      <c r="BE11" s="16" t="s">
        <v>216</v>
      </c>
      <c r="BF11" s="16">
        <v>6072</v>
      </c>
      <c r="BG11" s="16" t="s">
        <v>25</v>
      </c>
      <c r="BH11" s="84">
        <f t="shared" si="13"/>
        <v>10</v>
      </c>
      <c r="BJ11" s="15">
        <f t="shared" si="24"/>
        <v>10</v>
      </c>
      <c r="BK11" s="16" t="s">
        <v>240</v>
      </c>
      <c r="BL11" s="16">
        <v>0.023</v>
      </c>
      <c r="BM11" s="16" t="s">
        <v>17</v>
      </c>
      <c r="BN11" s="84">
        <f t="shared" si="14"/>
        <v>10</v>
      </c>
    </row>
    <row r="12" spans="1:66" ht="12.75">
      <c r="A12" s="11">
        <f ca="1" t="shared" si="0"/>
        <v>35</v>
      </c>
      <c r="B12" s="12">
        <f ca="1" t="shared" si="1"/>
        <v>0</v>
      </c>
      <c r="C12" s="11">
        <f ca="1" t="shared" si="2"/>
        <v>1</v>
      </c>
      <c r="D12" s="12">
        <f ca="1" t="shared" si="2"/>
        <v>2</v>
      </c>
      <c r="E12" s="13">
        <f t="shared" si="3"/>
        <v>3.5</v>
      </c>
      <c r="F12" s="14">
        <f t="shared" si="4"/>
        <v>0</v>
      </c>
      <c r="H12" s="15">
        <f t="shared" si="15"/>
        <v>11</v>
      </c>
      <c r="I12" s="16" t="s">
        <v>194</v>
      </c>
      <c r="J12" s="16">
        <v>19089000</v>
      </c>
      <c r="K12" s="16" t="s">
        <v>25</v>
      </c>
      <c r="L12" s="84">
        <f t="shared" si="5"/>
        <v>11</v>
      </c>
      <c r="N12" s="15">
        <f t="shared" si="16"/>
        <v>11</v>
      </c>
      <c r="O12" s="16" t="s">
        <v>48</v>
      </c>
      <c r="P12" s="16">
        <v>83081000</v>
      </c>
      <c r="Q12" s="16" t="s">
        <v>25</v>
      </c>
      <c r="R12" s="84">
        <f t="shared" si="6"/>
        <v>11</v>
      </c>
      <c r="T12" s="15">
        <f t="shared" si="17"/>
        <v>11</v>
      </c>
      <c r="U12" s="16" t="s">
        <v>49</v>
      </c>
      <c r="V12" s="16">
        <v>97006000</v>
      </c>
      <c r="W12" s="16" t="s">
        <v>25</v>
      </c>
      <c r="X12" s="84">
        <f t="shared" si="7"/>
        <v>11</v>
      </c>
      <c r="Z12" s="15">
        <f t="shared" si="18"/>
        <v>11</v>
      </c>
      <c r="AA12" s="16" t="s">
        <v>50</v>
      </c>
      <c r="AB12" s="16">
        <v>20.006</v>
      </c>
      <c r="AC12" s="16" t="s">
        <v>15</v>
      </c>
      <c r="AD12" s="84">
        <f t="shared" si="8"/>
        <v>11</v>
      </c>
      <c r="AF12" s="15">
        <f t="shared" si="19"/>
        <v>11</v>
      </c>
      <c r="AG12" s="16" t="s">
        <v>130</v>
      </c>
      <c r="AH12" s="16">
        <v>64.312</v>
      </c>
      <c r="AI12" s="16" t="s">
        <v>15</v>
      </c>
      <c r="AJ12" s="84">
        <f t="shared" si="9"/>
        <v>11</v>
      </c>
      <c r="AL12" s="15">
        <f t="shared" si="20"/>
        <v>11</v>
      </c>
      <c r="AM12" s="16" t="s">
        <v>131</v>
      </c>
      <c r="AN12" s="16">
        <v>24.006</v>
      </c>
      <c r="AO12" s="16" t="s">
        <v>15</v>
      </c>
      <c r="AP12" s="84">
        <f t="shared" si="10"/>
        <v>11</v>
      </c>
      <c r="AR12" s="15">
        <f t="shared" si="21"/>
        <v>11</v>
      </c>
      <c r="AS12" s="16" t="s">
        <v>132</v>
      </c>
      <c r="AT12" s="16">
        <v>28045</v>
      </c>
      <c r="AU12" s="16" t="s">
        <v>17</v>
      </c>
      <c r="AV12" s="84">
        <f t="shared" si="11"/>
        <v>11</v>
      </c>
      <c r="AX12" s="15">
        <f t="shared" si="22"/>
        <v>11</v>
      </c>
      <c r="AY12" s="16" t="s">
        <v>133</v>
      </c>
      <c r="AZ12" s="16">
        <v>11317000</v>
      </c>
      <c r="BA12" s="16" t="s">
        <v>25</v>
      </c>
      <c r="BB12" s="84">
        <f t="shared" si="12"/>
        <v>11</v>
      </c>
      <c r="BD12" s="15">
        <f t="shared" si="23"/>
        <v>11</v>
      </c>
      <c r="BE12" s="16" t="s">
        <v>217</v>
      </c>
      <c r="BF12" s="16">
        <v>6.714</v>
      </c>
      <c r="BG12" s="16" t="s">
        <v>15</v>
      </c>
      <c r="BH12" s="84">
        <f t="shared" si="13"/>
        <v>11</v>
      </c>
      <c r="BJ12" s="15">
        <f t="shared" si="24"/>
        <v>11</v>
      </c>
      <c r="BK12" s="16" t="s">
        <v>241</v>
      </c>
      <c r="BL12" s="16">
        <v>16.082</v>
      </c>
      <c r="BM12" s="16" t="s">
        <v>15</v>
      </c>
      <c r="BN12" s="84">
        <f t="shared" si="14"/>
        <v>11</v>
      </c>
    </row>
    <row r="13" spans="1:66" ht="13.5" thickBot="1">
      <c r="A13" s="11">
        <f ca="1" t="shared" si="0"/>
        <v>77</v>
      </c>
      <c r="B13" s="12">
        <f ca="1" t="shared" si="1"/>
        <v>80</v>
      </c>
      <c r="C13" s="11">
        <f ca="1" t="shared" si="2"/>
        <v>2</v>
      </c>
      <c r="D13" s="12">
        <f ca="1" t="shared" si="2"/>
        <v>0</v>
      </c>
      <c r="E13" s="13">
        <f t="shared" si="3"/>
        <v>7.7</v>
      </c>
      <c r="F13" s="14">
        <f t="shared" si="4"/>
        <v>8</v>
      </c>
      <c r="H13" s="17">
        <f t="shared" si="15"/>
        <v>12</v>
      </c>
      <c r="I13" s="18" t="s">
        <v>195</v>
      </c>
      <c r="J13" s="18">
        <v>0.549057</v>
      </c>
      <c r="K13" s="18" t="s">
        <v>15</v>
      </c>
      <c r="L13" s="85">
        <f t="shared" si="5"/>
        <v>12</v>
      </c>
      <c r="N13" s="17">
        <f t="shared" si="16"/>
        <v>12</v>
      </c>
      <c r="O13" s="18" t="s">
        <v>51</v>
      </c>
      <c r="P13" s="18">
        <v>0.07856199999999999</v>
      </c>
      <c r="Q13" s="18" t="s">
        <v>15</v>
      </c>
      <c r="R13" s="85">
        <f t="shared" si="6"/>
        <v>12</v>
      </c>
      <c r="T13" s="17">
        <f t="shared" si="17"/>
        <v>12</v>
      </c>
      <c r="U13" s="18" t="s">
        <v>52</v>
      </c>
      <c r="V13" s="18">
        <v>0.026003000000000002</v>
      </c>
      <c r="W13" s="18" t="s">
        <v>15</v>
      </c>
      <c r="X13" s="85">
        <f t="shared" si="7"/>
        <v>12</v>
      </c>
      <c r="Z13" s="17">
        <f t="shared" si="18"/>
        <v>12</v>
      </c>
      <c r="AA13" s="18" t="s">
        <v>53</v>
      </c>
      <c r="AB13" s="18">
        <v>0.587005</v>
      </c>
      <c r="AC13" s="18" t="s">
        <v>15</v>
      </c>
      <c r="AD13" s="85">
        <f t="shared" si="8"/>
        <v>12</v>
      </c>
      <c r="AF13" s="17">
        <f t="shared" si="19"/>
        <v>12</v>
      </c>
      <c r="AG13" s="18" t="s">
        <v>134</v>
      </c>
      <c r="AH13" s="18">
        <v>0.422016</v>
      </c>
      <c r="AI13" s="18" t="s">
        <v>15</v>
      </c>
      <c r="AJ13" s="85">
        <f t="shared" si="9"/>
        <v>12</v>
      </c>
      <c r="AL13" s="17">
        <f t="shared" si="20"/>
        <v>12</v>
      </c>
      <c r="AM13" s="18" t="s">
        <v>135</v>
      </c>
      <c r="AN13" s="18">
        <v>0.007058</v>
      </c>
      <c r="AO13" s="18" t="s">
        <v>15</v>
      </c>
      <c r="AP13" s="85">
        <f t="shared" si="10"/>
        <v>12</v>
      </c>
      <c r="AR13" s="17">
        <f t="shared" si="21"/>
        <v>12</v>
      </c>
      <c r="AS13" s="18" t="s">
        <v>136</v>
      </c>
      <c r="AT13" s="18">
        <v>0.34808000000000006</v>
      </c>
      <c r="AU13" s="18" t="s">
        <v>15</v>
      </c>
      <c r="AV13" s="85">
        <f t="shared" si="11"/>
        <v>12</v>
      </c>
      <c r="AX13" s="17">
        <f t="shared" si="22"/>
        <v>12</v>
      </c>
      <c r="AY13" s="18" t="s">
        <v>137</v>
      </c>
      <c r="AZ13" s="18">
        <v>0.721623</v>
      </c>
      <c r="BA13" s="18" t="s">
        <v>15</v>
      </c>
      <c r="BB13" s="85">
        <f t="shared" si="12"/>
        <v>12</v>
      </c>
      <c r="BD13" s="17">
        <f t="shared" si="23"/>
        <v>12</v>
      </c>
      <c r="BE13" s="18" t="s">
        <v>218</v>
      </c>
      <c r="BF13" s="18">
        <v>0.982028</v>
      </c>
      <c r="BG13" s="18" t="s">
        <v>15</v>
      </c>
      <c r="BH13" s="85">
        <f t="shared" si="13"/>
        <v>12</v>
      </c>
      <c r="BJ13" s="17">
        <f t="shared" si="24"/>
        <v>12</v>
      </c>
      <c r="BK13" s="18" t="s">
        <v>242</v>
      </c>
      <c r="BL13" s="18">
        <v>0.355938</v>
      </c>
      <c r="BM13" s="18" t="s">
        <v>15</v>
      </c>
      <c r="BN13" s="85">
        <f t="shared" si="14"/>
        <v>12</v>
      </c>
    </row>
    <row r="14" spans="1:66" ht="12.75">
      <c r="A14" s="11">
        <f ca="1" t="shared" si="0"/>
        <v>954</v>
      </c>
      <c r="B14" s="12">
        <f ca="1" t="shared" si="1"/>
        <v>61</v>
      </c>
      <c r="C14" s="11">
        <f ca="1" t="shared" si="2"/>
        <v>0</v>
      </c>
      <c r="D14" s="12">
        <f ca="1" t="shared" si="2"/>
        <v>1</v>
      </c>
      <c r="E14" s="13">
        <f t="shared" si="3"/>
        <v>95.4</v>
      </c>
      <c r="F14" s="14">
        <f t="shared" si="4"/>
        <v>6.1</v>
      </c>
      <c r="H14" s="9">
        <f t="shared" si="15"/>
        <v>13</v>
      </c>
      <c r="I14" s="10" t="s">
        <v>196</v>
      </c>
      <c r="J14" s="10">
        <v>905.736</v>
      </c>
      <c r="K14" s="10" t="s">
        <v>25</v>
      </c>
      <c r="L14" s="83">
        <f t="shared" si="5"/>
        <v>13</v>
      </c>
      <c r="N14" s="9">
        <f t="shared" si="16"/>
        <v>13</v>
      </c>
      <c r="O14" s="10" t="s">
        <v>54</v>
      </c>
      <c r="P14" s="10">
        <v>64.724</v>
      </c>
      <c r="Q14" s="10" t="s">
        <v>25</v>
      </c>
      <c r="R14" s="83">
        <f t="shared" si="6"/>
        <v>13</v>
      </c>
      <c r="T14" s="9">
        <f t="shared" si="17"/>
        <v>13</v>
      </c>
      <c r="U14" s="10" t="s">
        <v>55</v>
      </c>
      <c r="V14" s="10">
        <v>3.7720000000000002</v>
      </c>
      <c r="W14" s="10" t="s">
        <v>25</v>
      </c>
      <c r="X14" s="83">
        <f t="shared" si="7"/>
        <v>13</v>
      </c>
      <c r="Z14" s="9">
        <f t="shared" si="18"/>
        <v>13</v>
      </c>
      <c r="AA14" s="10" t="s">
        <v>56</v>
      </c>
      <c r="AB14" s="10">
        <v>0.076459</v>
      </c>
      <c r="AC14" s="10" t="s">
        <v>17</v>
      </c>
      <c r="AD14" s="83">
        <f t="shared" si="8"/>
        <v>13</v>
      </c>
      <c r="AF14" s="9">
        <f t="shared" si="19"/>
        <v>13</v>
      </c>
      <c r="AG14" s="10" t="s">
        <v>138</v>
      </c>
      <c r="AH14" s="10">
        <v>1.1E-05</v>
      </c>
      <c r="AI14" s="10" t="s">
        <v>17</v>
      </c>
      <c r="AJ14" s="83">
        <f t="shared" si="9"/>
        <v>13</v>
      </c>
      <c r="AL14" s="9">
        <f t="shared" si="20"/>
        <v>13</v>
      </c>
      <c r="AM14" s="10" t="s">
        <v>139</v>
      </c>
      <c r="AN14" s="10">
        <v>0.5740000000000001</v>
      </c>
      <c r="AO14" s="10" t="s">
        <v>25</v>
      </c>
      <c r="AP14" s="83">
        <f t="shared" si="10"/>
        <v>13</v>
      </c>
      <c r="AR14" s="9">
        <f t="shared" si="21"/>
        <v>13</v>
      </c>
      <c r="AS14" s="10" t="s">
        <v>140</v>
      </c>
      <c r="AT14" s="10">
        <v>0.9582040000000001</v>
      </c>
      <c r="AU14" s="10" t="s">
        <v>17</v>
      </c>
      <c r="AV14" s="83">
        <f t="shared" si="11"/>
        <v>13</v>
      </c>
      <c r="AX14" s="9">
        <f t="shared" si="22"/>
        <v>13</v>
      </c>
      <c r="AY14" s="10" t="s">
        <v>141</v>
      </c>
      <c r="AZ14" s="10">
        <v>753.511</v>
      </c>
      <c r="BA14" s="10" t="s">
        <v>25</v>
      </c>
      <c r="BB14" s="83">
        <f t="shared" si="12"/>
        <v>13</v>
      </c>
      <c r="BD14" s="9">
        <f t="shared" si="23"/>
        <v>13</v>
      </c>
      <c r="BE14" s="10" t="s">
        <v>219</v>
      </c>
      <c r="BF14" s="10">
        <v>658.542</v>
      </c>
      <c r="BG14" s="10" t="s">
        <v>25</v>
      </c>
      <c r="BH14" s="83">
        <f t="shared" si="13"/>
        <v>13</v>
      </c>
      <c r="BJ14" s="9">
        <f t="shared" si="24"/>
        <v>13</v>
      </c>
      <c r="BK14" s="10" t="s">
        <v>243</v>
      </c>
      <c r="BL14" s="10">
        <v>2.7030000000000003</v>
      </c>
      <c r="BM14" s="10" t="s">
        <v>25</v>
      </c>
      <c r="BN14" s="83">
        <f t="shared" si="14"/>
        <v>13</v>
      </c>
    </row>
    <row r="15" spans="1:66" ht="12.75">
      <c r="A15" s="11">
        <f ca="1" t="shared" si="0"/>
        <v>299</v>
      </c>
      <c r="B15" s="12">
        <f ca="1" t="shared" si="1"/>
        <v>93</v>
      </c>
      <c r="C15" s="11">
        <f ca="1" t="shared" si="2"/>
        <v>0</v>
      </c>
      <c r="D15" s="12">
        <f ca="1" t="shared" si="2"/>
        <v>2</v>
      </c>
      <c r="E15" s="13">
        <f t="shared" si="3"/>
        <v>29.9</v>
      </c>
      <c r="F15" s="14">
        <f t="shared" si="4"/>
        <v>9.3</v>
      </c>
      <c r="H15" s="15">
        <f t="shared" si="15"/>
        <v>14</v>
      </c>
      <c r="I15" s="16" t="s">
        <v>197</v>
      </c>
      <c r="J15" s="16">
        <v>6.008004</v>
      </c>
      <c r="K15" s="16" t="s">
        <v>15</v>
      </c>
      <c r="L15" s="84">
        <f t="shared" si="5"/>
        <v>14</v>
      </c>
      <c r="N15" s="15">
        <f t="shared" si="16"/>
        <v>14</v>
      </c>
      <c r="O15" s="16" t="s">
        <v>57</v>
      </c>
      <c r="P15" s="16">
        <v>5006267</v>
      </c>
      <c r="Q15" s="16" t="s">
        <v>25</v>
      </c>
      <c r="R15" s="84">
        <f t="shared" si="6"/>
        <v>14</v>
      </c>
      <c r="T15" s="15">
        <f t="shared" si="17"/>
        <v>14</v>
      </c>
      <c r="U15" s="16" t="s">
        <v>58</v>
      </c>
      <c r="V15" s="16">
        <v>7.025</v>
      </c>
      <c r="W15" s="16" t="s">
        <v>17</v>
      </c>
      <c r="X15" s="84">
        <f t="shared" si="7"/>
        <v>14</v>
      </c>
      <c r="Z15" s="15">
        <f t="shared" si="18"/>
        <v>14</v>
      </c>
      <c r="AA15" s="16" t="s">
        <v>59</v>
      </c>
      <c r="AB15" s="16">
        <v>5530.001</v>
      </c>
      <c r="AC15" s="16" t="s">
        <v>17</v>
      </c>
      <c r="AD15" s="84">
        <f t="shared" si="8"/>
        <v>14</v>
      </c>
      <c r="AF15" s="15">
        <f t="shared" si="19"/>
        <v>14</v>
      </c>
      <c r="AG15" s="16" t="s">
        <v>142</v>
      </c>
      <c r="AH15" s="16">
        <v>8008.682</v>
      </c>
      <c r="AI15" s="16" t="s">
        <v>17</v>
      </c>
      <c r="AJ15" s="84">
        <f t="shared" si="9"/>
        <v>14</v>
      </c>
      <c r="AL15" s="15">
        <f t="shared" si="20"/>
        <v>14</v>
      </c>
      <c r="AM15" s="16" t="s">
        <v>143</v>
      </c>
      <c r="AN15" s="16">
        <v>5803.075</v>
      </c>
      <c r="AO15" s="16" t="s">
        <v>17</v>
      </c>
      <c r="AP15" s="84">
        <f t="shared" si="10"/>
        <v>14</v>
      </c>
      <c r="AR15" s="15">
        <f t="shared" si="21"/>
        <v>14</v>
      </c>
      <c r="AS15" s="16" t="s">
        <v>144</v>
      </c>
      <c r="AT15" s="16">
        <v>6006285</v>
      </c>
      <c r="AU15" s="16" t="s">
        <v>25</v>
      </c>
      <c r="AV15" s="84">
        <f t="shared" si="11"/>
        <v>14</v>
      </c>
      <c r="AX15" s="15">
        <f t="shared" si="22"/>
        <v>14</v>
      </c>
      <c r="AY15" s="16" t="s">
        <v>145</v>
      </c>
      <c r="AZ15" s="16">
        <v>5085.226</v>
      </c>
      <c r="BA15" s="16" t="s">
        <v>17</v>
      </c>
      <c r="BB15" s="84">
        <f t="shared" si="12"/>
        <v>14</v>
      </c>
      <c r="BD15" s="15">
        <f t="shared" si="23"/>
        <v>14</v>
      </c>
      <c r="BE15" s="16" t="s">
        <v>220</v>
      </c>
      <c r="BF15" s="16">
        <v>7067008</v>
      </c>
      <c r="BG15" s="16" t="s">
        <v>25</v>
      </c>
      <c r="BH15" s="84">
        <f t="shared" si="13"/>
        <v>14</v>
      </c>
      <c r="BJ15" s="15">
        <f t="shared" si="24"/>
        <v>14</v>
      </c>
      <c r="BK15" s="16" t="s">
        <v>244</v>
      </c>
      <c r="BL15" s="16">
        <v>6000.357</v>
      </c>
      <c r="BM15" s="16" t="s">
        <v>17</v>
      </c>
      <c r="BN15" s="84">
        <f t="shared" si="14"/>
        <v>14</v>
      </c>
    </row>
    <row r="16" spans="1:66" ht="12.75">
      <c r="A16" s="11">
        <f ca="1" t="shared" si="0"/>
        <v>484</v>
      </c>
      <c r="B16" s="12">
        <f ca="1" t="shared" si="1"/>
        <v>84</v>
      </c>
      <c r="C16" s="11">
        <f ca="1" t="shared" si="2"/>
        <v>0</v>
      </c>
      <c r="D16" s="12">
        <f ca="1" t="shared" si="2"/>
        <v>1</v>
      </c>
      <c r="E16" s="13">
        <f t="shared" si="3"/>
        <v>48.4</v>
      </c>
      <c r="F16" s="14">
        <f t="shared" si="4"/>
        <v>8.4</v>
      </c>
      <c r="H16" s="15">
        <f t="shared" si="15"/>
        <v>15</v>
      </c>
      <c r="I16" s="16" t="s">
        <v>198</v>
      </c>
      <c r="J16" s="16">
        <v>11000.07</v>
      </c>
      <c r="K16" s="16" t="s">
        <v>17</v>
      </c>
      <c r="L16" s="84">
        <f t="shared" si="5"/>
        <v>15</v>
      </c>
      <c r="N16" s="15">
        <f t="shared" si="16"/>
        <v>15</v>
      </c>
      <c r="O16" s="16" t="s">
        <v>60</v>
      </c>
      <c r="P16" s="16">
        <v>39.000147</v>
      </c>
      <c r="Q16" s="16" t="s">
        <v>15</v>
      </c>
      <c r="R16" s="84">
        <f t="shared" si="6"/>
        <v>15</v>
      </c>
      <c r="T16" s="15">
        <f t="shared" si="17"/>
        <v>15</v>
      </c>
      <c r="U16" s="16" t="s">
        <v>61</v>
      </c>
      <c r="V16" s="16">
        <v>14000.648</v>
      </c>
      <c r="W16" s="16" t="s">
        <v>17</v>
      </c>
      <c r="X16" s="84">
        <f t="shared" si="7"/>
        <v>15</v>
      </c>
      <c r="Z16" s="15">
        <f t="shared" si="18"/>
        <v>15</v>
      </c>
      <c r="AA16" s="16" t="s">
        <v>62</v>
      </c>
      <c r="AB16" s="16">
        <v>90.000071</v>
      </c>
      <c r="AC16" s="16" t="s">
        <v>15</v>
      </c>
      <c r="AD16" s="84">
        <f t="shared" si="8"/>
        <v>15</v>
      </c>
      <c r="AF16" s="15">
        <f t="shared" si="19"/>
        <v>15</v>
      </c>
      <c r="AG16" s="16" t="s">
        <v>146</v>
      </c>
      <c r="AH16" s="16">
        <v>87000.365</v>
      </c>
      <c r="AI16" s="16" t="s">
        <v>17</v>
      </c>
      <c r="AJ16" s="84">
        <f t="shared" si="9"/>
        <v>15</v>
      </c>
      <c r="AL16" s="15">
        <f t="shared" si="20"/>
        <v>15</v>
      </c>
      <c r="AM16" s="16" t="s">
        <v>147</v>
      </c>
      <c r="AN16" s="16">
        <v>41000.057</v>
      </c>
      <c r="AO16" s="16" t="s">
        <v>17</v>
      </c>
      <c r="AP16" s="84">
        <f t="shared" si="10"/>
        <v>15</v>
      </c>
      <c r="AR16" s="15">
        <f t="shared" si="21"/>
        <v>15</v>
      </c>
      <c r="AS16" s="16" t="s">
        <v>148</v>
      </c>
      <c r="AT16" s="16">
        <v>85000.02</v>
      </c>
      <c r="AU16" s="16" t="s">
        <v>17</v>
      </c>
      <c r="AV16" s="84">
        <f t="shared" si="11"/>
        <v>15</v>
      </c>
      <c r="AX16" s="15">
        <f t="shared" si="22"/>
        <v>15</v>
      </c>
      <c r="AY16" s="16" t="s">
        <v>12</v>
      </c>
      <c r="AZ16" s="16">
        <v>2.7400170000000004</v>
      </c>
      <c r="BA16" s="16" t="s">
        <v>3</v>
      </c>
      <c r="BB16" s="84">
        <f t="shared" si="12"/>
        <v>15</v>
      </c>
      <c r="BD16" s="15">
        <f t="shared" si="23"/>
        <v>15</v>
      </c>
      <c r="BE16" s="16" t="s">
        <v>221</v>
      </c>
      <c r="BF16" s="16">
        <v>27000.039</v>
      </c>
      <c r="BG16" s="16" t="s">
        <v>17</v>
      </c>
      <c r="BH16" s="84">
        <f t="shared" si="13"/>
        <v>15</v>
      </c>
      <c r="BJ16" s="15">
        <f t="shared" si="24"/>
        <v>15</v>
      </c>
      <c r="BK16" s="16" t="s">
        <v>245</v>
      </c>
      <c r="BL16" s="16">
        <v>9.000338</v>
      </c>
      <c r="BM16" s="16" t="s">
        <v>15</v>
      </c>
      <c r="BN16" s="84">
        <f t="shared" si="14"/>
        <v>15</v>
      </c>
    </row>
    <row r="17" spans="1:66" ht="12.75">
      <c r="A17" s="11">
        <f ca="1" t="shared" si="0"/>
        <v>243</v>
      </c>
      <c r="B17" s="12">
        <f ca="1" t="shared" si="1"/>
        <v>77</v>
      </c>
      <c r="C17" s="11">
        <f ca="1" t="shared" si="2"/>
        <v>1</v>
      </c>
      <c r="D17" s="12">
        <f ca="1" t="shared" si="2"/>
        <v>3</v>
      </c>
      <c r="E17" s="13">
        <f t="shared" si="3"/>
        <v>24.3</v>
      </c>
      <c r="F17" s="14">
        <f t="shared" si="4"/>
        <v>7.7</v>
      </c>
      <c r="H17" s="15">
        <f t="shared" si="15"/>
        <v>16</v>
      </c>
      <c r="I17" s="16" t="s">
        <v>199</v>
      </c>
      <c r="J17" s="16">
        <v>6007</v>
      </c>
      <c r="K17" s="16" t="s">
        <v>17</v>
      </c>
      <c r="L17" s="84">
        <f t="shared" si="5"/>
        <v>16</v>
      </c>
      <c r="N17" s="15">
        <f t="shared" si="16"/>
        <v>16</v>
      </c>
      <c r="O17" s="16" t="s">
        <v>63</v>
      </c>
      <c r="P17" s="16">
        <v>7004</v>
      </c>
      <c r="Q17" s="16" t="s">
        <v>17</v>
      </c>
      <c r="R17" s="84">
        <f t="shared" si="6"/>
        <v>16</v>
      </c>
      <c r="T17" s="15">
        <f t="shared" si="17"/>
        <v>16</v>
      </c>
      <c r="U17" s="16" t="s">
        <v>64</v>
      </c>
      <c r="V17" s="16">
        <v>73004</v>
      </c>
      <c r="W17" s="16" t="s">
        <v>17</v>
      </c>
      <c r="X17" s="84">
        <f t="shared" si="7"/>
        <v>16</v>
      </c>
      <c r="Z17" s="15">
        <f t="shared" si="18"/>
        <v>16</v>
      </c>
      <c r="AA17" s="16" t="s">
        <v>65</v>
      </c>
      <c r="AB17" s="16">
        <v>78001</v>
      </c>
      <c r="AC17" s="16" t="s">
        <v>17</v>
      </c>
      <c r="AD17" s="84">
        <f t="shared" si="8"/>
        <v>16</v>
      </c>
      <c r="AF17" s="15">
        <f t="shared" si="19"/>
        <v>16</v>
      </c>
      <c r="AG17" s="16" t="s">
        <v>149</v>
      </c>
      <c r="AH17" s="16">
        <v>75098</v>
      </c>
      <c r="AI17" s="16" t="s">
        <v>17</v>
      </c>
      <c r="AJ17" s="84">
        <f t="shared" si="9"/>
        <v>16</v>
      </c>
      <c r="AL17" s="15">
        <f t="shared" si="20"/>
        <v>16</v>
      </c>
      <c r="AM17" s="16" t="s">
        <v>150</v>
      </c>
      <c r="AN17" s="16">
        <v>66.006</v>
      </c>
      <c r="AO17" s="16" t="s">
        <v>15</v>
      </c>
      <c r="AP17" s="84">
        <f t="shared" si="10"/>
        <v>16</v>
      </c>
      <c r="AR17" s="15">
        <f t="shared" si="21"/>
        <v>16</v>
      </c>
      <c r="AS17" s="16" t="s">
        <v>151</v>
      </c>
      <c r="AT17" s="16">
        <v>0.6990000000000001</v>
      </c>
      <c r="AU17" s="16" t="s">
        <v>15</v>
      </c>
      <c r="AV17" s="84">
        <f t="shared" si="11"/>
        <v>16</v>
      </c>
      <c r="AX17" s="15">
        <f t="shared" si="22"/>
        <v>16</v>
      </c>
      <c r="AY17" s="16" t="s">
        <v>152</v>
      </c>
      <c r="AZ17" s="16">
        <v>80386</v>
      </c>
      <c r="BA17" s="16" t="s">
        <v>17</v>
      </c>
      <c r="BB17" s="84">
        <f t="shared" si="12"/>
        <v>16</v>
      </c>
      <c r="BD17" s="15">
        <f t="shared" si="23"/>
        <v>16</v>
      </c>
      <c r="BE17" s="16" t="s">
        <v>222</v>
      </c>
      <c r="BF17" s="16">
        <v>53030</v>
      </c>
      <c r="BG17" s="16" t="s">
        <v>17</v>
      </c>
      <c r="BH17" s="84">
        <f t="shared" si="13"/>
        <v>16</v>
      </c>
      <c r="BJ17" s="15">
        <f t="shared" si="24"/>
        <v>16</v>
      </c>
      <c r="BK17" s="16" t="s">
        <v>246</v>
      </c>
      <c r="BL17" s="16">
        <v>86.097</v>
      </c>
      <c r="BM17" s="16" t="s">
        <v>15</v>
      </c>
      <c r="BN17" s="84">
        <f t="shared" si="14"/>
        <v>16</v>
      </c>
    </row>
    <row r="18" spans="1:66" ht="12.75">
      <c r="A18" s="11">
        <f ca="1" t="shared" si="0"/>
        <v>534</v>
      </c>
      <c r="B18" s="12">
        <f ca="1" t="shared" si="1"/>
        <v>45</v>
      </c>
      <c r="C18" s="11">
        <f ca="1" t="shared" si="2"/>
        <v>3</v>
      </c>
      <c r="D18" s="12">
        <f ca="1" t="shared" si="2"/>
        <v>1</v>
      </c>
      <c r="E18" s="13">
        <f t="shared" si="3"/>
        <v>53.4</v>
      </c>
      <c r="F18" s="14">
        <f t="shared" si="4"/>
        <v>4.5</v>
      </c>
      <c r="H18" s="15">
        <f t="shared" si="15"/>
        <v>17</v>
      </c>
      <c r="I18" s="16" t="s">
        <v>200</v>
      </c>
      <c r="J18" s="16">
        <v>3000</v>
      </c>
      <c r="K18" s="16" t="s">
        <v>37</v>
      </c>
      <c r="L18" s="84">
        <f t="shared" si="5"/>
        <v>17</v>
      </c>
      <c r="N18" s="15">
        <f t="shared" si="16"/>
        <v>17</v>
      </c>
      <c r="O18" s="16" t="s">
        <v>66</v>
      </c>
      <c r="P18" s="16">
        <v>5433000</v>
      </c>
      <c r="Q18" s="16" t="s">
        <v>37</v>
      </c>
      <c r="R18" s="84">
        <f t="shared" si="6"/>
        <v>17</v>
      </c>
      <c r="T18" s="15">
        <f t="shared" si="17"/>
        <v>17</v>
      </c>
      <c r="U18" s="16" t="s">
        <v>67</v>
      </c>
      <c r="V18" s="16">
        <v>58004000</v>
      </c>
      <c r="W18" s="16" t="s">
        <v>37</v>
      </c>
      <c r="X18" s="84">
        <f t="shared" si="7"/>
        <v>17</v>
      </c>
      <c r="Z18" s="15">
        <f t="shared" si="18"/>
        <v>17</v>
      </c>
      <c r="AA18" s="16" t="s">
        <v>68</v>
      </c>
      <c r="AB18" s="16">
        <v>55032</v>
      </c>
      <c r="AC18" s="16" t="s">
        <v>25</v>
      </c>
      <c r="AD18" s="84">
        <f t="shared" si="8"/>
        <v>17</v>
      </c>
      <c r="AF18" s="15">
        <f t="shared" si="19"/>
        <v>17</v>
      </c>
      <c r="AG18" s="16" t="s">
        <v>153</v>
      </c>
      <c r="AH18" s="16">
        <v>38000</v>
      </c>
      <c r="AI18" s="16" t="s">
        <v>25</v>
      </c>
      <c r="AJ18" s="84">
        <f t="shared" si="9"/>
        <v>17</v>
      </c>
      <c r="AL18" s="15">
        <f t="shared" si="20"/>
        <v>17</v>
      </c>
      <c r="AM18" s="16" t="s">
        <v>154</v>
      </c>
      <c r="AN18" s="16">
        <v>7009</v>
      </c>
      <c r="AO18" s="16" t="s">
        <v>25</v>
      </c>
      <c r="AP18" s="84">
        <f t="shared" si="10"/>
        <v>17</v>
      </c>
      <c r="AR18" s="15">
        <f t="shared" si="21"/>
        <v>17</v>
      </c>
      <c r="AS18" s="16" t="s">
        <v>155</v>
      </c>
      <c r="AT18" s="16">
        <v>22055000</v>
      </c>
      <c r="AU18" s="16" t="s">
        <v>37</v>
      </c>
      <c r="AV18" s="84">
        <f t="shared" si="11"/>
        <v>17</v>
      </c>
      <c r="AX18" s="15">
        <f t="shared" si="22"/>
        <v>17</v>
      </c>
      <c r="AY18" s="16" t="s">
        <v>156</v>
      </c>
      <c r="AZ18" s="16">
        <v>498000.077</v>
      </c>
      <c r="BA18" s="16" t="s">
        <v>25</v>
      </c>
      <c r="BB18" s="84">
        <f t="shared" si="12"/>
        <v>17</v>
      </c>
      <c r="BD18" s="15">
        <f t="shared" si="23"/>
        <v>17</v>
      </c>
      <c r="BE18" s="16" t="s">
        <v>223</v>
      </c>
      <c r="BF18" s="16">
        <v>20037</v>
      </c>
      <c r="BG18" s="16" t="s">
        <v>25</v>
      </c>
      <c r="BH18" s="84">
        <f t="shared" si="13"/>
        <v>17</v>
      </c>
      <c r="BJ18" s="15">
        <f t="shared" si="24"/>
        <v>17</v>
      </c>
      <c r="BK18" s="16" t="s">
        <v>247</v>
      </c>
      <c r="BL18" s="16">
        <v>649086</v>
      </c>
      <c r="BM18" s="16" t="s">
        <v>25</v>
      </c>
      <c r="BN18" s="84">
        <f t="shared" si="14"/>
        <v>17</v>
      </c>
    </row>
    <row r="19" spans="1:66" ht="12.75">
      <c r="A19" s="11">
        <f ca="1" t="shared" si="0"/>
        <v>325</v>
      </c>
      <c r="B19" s="12">
        <f ca="1" t="shared" si="1"/>
        <v>26</v>
      </c>
      <c r="C19" s="11">
        <f ca="1" t="shared" si="2"/>
        <v>3</v>
      </c>
      <c r="D19" s="12">
        <f ca="1" t="shared" si="2"/>
        <v>3</v>
      </c>
      <c r="E19" s="13">
        <f t="shared" si="3"/>
        <v>32.5</v>
      </c>
      <c r="F19" s="14">
        <f t="shared" si="4"/>
        <v>2.6</v>
      </c>
      <c r="H19" s="15">
        <f t="shared" si="15"/>
        <v>18</v>
      </c>
      <c r="I19" s="16" t="s">
        <v>201</v>
      </c>
      <c r="J19" s="16">
        <v>3.0665139999999997</v>
      </c>
      <c r="K19" s="16" t="s">
        <v>17</v>
      </c>
      <c r="L19" s="84">
        <f t="shared" si="5"/>
        <v>18</v>
      </c>
      <c r="N19" s="15">
        <f t="shared" si="16"/>
        <v>18</v>
      </c>
      <c r="O19" s="16" t="s">
        <v>69</v>
      </c>
      <c r="P19" s="16">
        <v>0.007664</v>
      </c>
      <c r="Q19" s="16" t="s">
        <v>17</v>
      </c>
      <c r="R19" s="84">
        <f t="shared" si="6"/>
        <v>18</v>
      </c>
      <c r="T19" s="15">
        <f t="shared" si="17"/>
        <v>18</v>
      </c>
      <c r="U19" s="16" t="s">
        <v>70</v>
      </c>
      <c r="V19" s="16">
        <v>1.030352</v>
      </c>
      <c r="W19" s="16" t="s">
        <v>17</v>
      </c>
      <c r="X19" s="84">
        <f t="shared" si="7"/>
        <v>18</v>
      </c>
      <c r="Z19" s="15">
        <f t="shared" si="18"/>
        <v>18</v>
      </c>
      <c r="AA19" s="16" t="s">
        <v>71</v>
      </c>
      <c r="AB19" s="16">
        <v>18.005668</v>
      </c>
      <c r="AC19" s="16" t="s">
        <v>17</v>
      </c>
      <c r="AD19" s="84">
        <f t="shared" si="8"/>
        <v>18</v>
      </c>
      <c r="AF19" s="15">
        <f t="shared" si="19"/>
        <v>18</v>
      </c>
      <c r="AG19" s="16" t="s">
        <v>157</v>
      </c>
      <c r="AH19" s="16">
        <v>861.0079179999999</v>
      </c>
      <c r="AI19" s="16" t="s">
        <v>17</v>
      </c>
      <c r="AJ19" s="84">
        <f t="shared" si="9"/>
        <v>18</v>
      </c>
      <c r="AL19" s="15">
        <f t="shared" si="20"/>
        <v>18</v>
      </c>
      <c r="AM19" s="16" t="s">
        <v>158</v>
      </c>
      <c r="AN19" s="16">
        <v>26002.384</v>
      </c>
      <c r="AO19" s="16" t="s">
        <v>25</v>
      </c>
      <c r="AP19" s="84">
        <f t="shared" si="10"/>
        <v>18</v>
      </c>
      <c r="AR19" s="15">
        <f t="shared" si="21"/>
        <v>18</v>
      </c>
      <c r="AS19" s="16" t="s">
        <v>159</v>
      </c>
      <c r="AT19" s="16">
        <v>4866.647</v>
      </c>
      <c r="AU19" s="16" t="s">
        <v>25</v>
      </c>
      <c r="AV19" s="84">
        <f t="shared" si="11"/>
        <v>18</v>
      </c>
      <c r="AX19" s="15">
        <f t="shared" si="22"/>
        <v>18</v>
      </c>
      <c r="AY19" s="16" t="s">
        <v>160</v>
      </c>
      <c r="AZ19" s="16">
        <v>8996.349</v>
      </c>
      <c r="BA19" s="16" t="s">
        <v>25</v>
      </c>
      <c r="BB19" s="84">
        <f t="shared" si="12"/>
        <v>18</v>
      </c>
      <c r="BD19" s="15">
        <f t="shared" si="23"/>
        <v>18</v>
      </c>
      <c r="BE19" s="16" t="s">
        <v>224</v>
      </c>
      <c r="BF19" s="16">
        <v>0.003143</v>
      </c>
      <c r="BG19" s="16" t="s">
        <v>17</v>
      </c>
      <c r="BH19" s="84">
        <f t="shared" si="13"/>
        <v>18</v>
      </c>
      <c r="BJ19" s="15">
        <f t="shared" si="24"/>
        <v>18</v>
      </c>
      <c r="BK19" s="16" t="s">
        <v>248</v>
      </c>
      <c r="BL19" s="16">
        <v>34097.778</v>
      </c>
      <c r="BM19" s="16" t="s">
        <v>25</v>
      </c>
      <c r="BN19" s="84">
        <f t="shared" si="14"/>
        <v>18</v>
      </c>
    </row>
    <row r="20" spans="1:66" ht="12.75">
      <c r="A20" s="11">
        <f ca="1" t="shared" si="0"/>
        <v>501</v>
      </c>
      <c r="B20" s="12">
        <f ca="1" t="shared" si="1"/>
        <v>4</v>
      </c>
      <c r="C20" s="11">
        <f ca="1" t="shared" si="2"/>
        <v>3</v>
      </c>
      <c r="D20" s="12">
        <f ca="1" t="shared" si="2"/>
        <v>3</v>
      </c>
      <c r="E20" s="13">
        <f t="shared" si="3"/>
        <v>50.1</v>
      </c>
      <c r="F20" s="14">
        <f t="shared" si="4"/>
        <v>0.4</v>
      </c>
      <c r="H20" s="15">
        <f t="shared" si="15"/>
        <v>19</v>
      </c>
      <c r="I20" s="16" t="s">
        <v>202</v>
      </c>
      <c r="J20" s="16">
        <v>11007</v>
      </c>
      <c r="K20" s="16" t="s">
        <v>17</v>
      </c>
      <c r="L20" s="84">
        <f t="shared" si="5"/>
        <v>19</v>
      </c>
      <c r="N20" s="15">
        <f t="shared" si="16"/>
        <v>19</v>
      </c>
      <c r="O20" s="16" t="s">
        <v>72</v>
      </c>
      <c r="P20" s="16">
        <v>23761</v>
      </c>
      <c r="Q20" s="16" t="s">
        <v>17</v>
      </c>
      <c r="R20" s="84">
        <f t="shared" si="6"/>
        <v>19</v>
      </c>
      <c r="T20" s="15">
        <f t="shared" si="17"/>
        <v>19</v>
      </c>
      <c r="U20" s="16" t="s">
        <v>73</v>
      </c>
      <c r="V20" s="16">
        <v>79007</v>
      </c>
      <c r="W20" s="16" t="s">
        <v>17</v>
      </c>
      <c r="X20" s="84">
        <f t="shared" si="7"/>
        <v>19</v>
      </c>
      <c r="Z20" s="15">
        <f t="shared" si="18"/>
        <v>19</v>
      </c>
      <c r="AA20" s="16" t="s">
        <v>74</v>
      </c>
      <c r="AB20" s="16">
        <v>75014</v>
      </c>
      <c r="AC20" s="16" t="s">
        <v>17</v>
      </c>
      <c r="AD20" s="84">
        <f t="shared" si="8"/>
        <v>19</v>
      </c>
      <c r="AF20" s="15">
        <f t="shared" si="19"/>
        <v>19</v>
      </c>
      <c r="AG20" s="16" t="s">
        <v>63</v>
      </c>
      <c r="AH20" s="16">
        <v>7004</v>
      </c>
      <c r="AI20" s="16" t="s">
        <v>17</v>
      </c>
      <c r="AJ20" s="84">
        <f t="shared" si="9"/>
        <v>19</v>
      </c>
      <c r="AL20" s="15">
        <f t="shared" si="20"/>
        <v>19</v>
      </c>
      <c r="AM20" s="16" t="s">
        <v>161</v>
      </c>
      <c r="AN20" s="16">
        <v>55062</v>
      </c>
      <c r="AO20" s="16" t="s">
        <v>17</v>
      </c>
      <c r="AP20" s="84">
        <f t="shared" si="10"/>
        <v>19</v>
      </c>
      <c r="AR20" s="15">
        <f t="shared" si="21"/>
        <v>19</v>
      </c>
      <c r="AS20" s="16" t="s">
        <v>162</v>
      </c>
      <c r="AT20" s="16">
        <v>30851</v>
      </c>
      <c r="AU20" s="16" t="s">
        <v>17</v>
      </c>
      <c r="AV20" s="84">
        <f t="shared" si="11"/>
        <v>19</v>
      </c>
      <c r="AX20" s="15">
        <f t="shared" si="22"/>
        <v>19</v>
      </c>
      <c r="AY20" s="16" t="s">
        <v>163</v>
      </c>
      <c r="AZ20" s="16">
        <v>10282</v>
      </c>
      <c r="BA20" s="16" t="s">
        <v>17</v>
      </c>
      <c r="BB20" s="84">
        <f t="shared" si="12"/>
        <v>19</v>
      </c>
      <c r="BD20" s="15">
        <f t="shared" si="23"/>
        <v>19</v>
      </c>
      <c r="BE20" s="16" t="s">
        <v>225</v>
      </c>
      <c r="BF20" s="16">
        <v>63009</v>
      </c>
      <c r="BG20" s="16" t="s">
        <v>17</v>
      </c>
      <c r="BH20" s="84">
        <f t="shared" si="13"/>
        <v>19</v>
      </c>
      <c r="BJ20" s="15">
        <f t="shared" si="24"/>
        <v>19</v>
      </c>
      <c r="BK20" s="16" t="s">
        <v>249</v>
      </c>
      <c r="BL20" s="16">
        <v>18044</v>
      </c>
      <c r="BM20" s="16" t="s">
        <v>17</v>
      </c>
      <c r="BN20" s="84">
        <f t="shared" si="14"/>
        <v>19</v>
      </c>
    </row>
    <row r="21" spans="1:66" ht="12.75">
      <c r="A21" s="11">
        <f ca="1" t="shared" si="0"/>
        <v>428</v>
      </c>
      <c r="B21" s="12">
        <f ca="1" t="shared" si="1"/>
        <v>76</v>
      </c>
      <c r="C21" s="11">
        <f ca="1" t="shared" si="2"/>
        <v>0</v>
      </c>
      <c r="D21" s="12">
        <f ca="1" t="shared" si="2"/>
        <v>1</v>
      </c>
      <c r="E21" s="13">
        <f t="shared" si="3"/>
        <v>42.8</v>
      </c>
      <c r="F21" s="14">
        <f t="shared" si="4"/>
        <v>7.6</v>
      </c>
      <c r="H21" s="15">
        <f t="shared" si="15"/>
        <v>20</v>
      </c>
      <c r="I21" s="16" t="s">
        <v>203</v>
      </c>
      <c r="J21" s="16">
        <v>864.079</v>
      </c>
      <c r="K21" s="16" t="s">
        <v>17</v>
      </c>
      <c r="L21" s="84">
        <f t="shared" si="5"/>
        <v>20</v>
      </c>
      <c r="N21" s="15">
        <f t="shared" si="16"/>
        <v>20</v>
      </c>
      <c r="O21" s="16" t="s">
        <v>75</v>
      </c>
      <c r="P21" s="16">
        <v>854.002</v>
      </c>
      <c r="Q21" s="16" t="s">
        <v>17</v>
      </c>
      <c r="R21" s="84">
        <f t="shared" si="6"/>
        <v>20</v>
      </c>
      <c r="T21" s="15">
        <f t="shared" si="17"/>
        <v>20</v>
      </c>
      <c r="U21" s="16" t="s">
        <v>76</v>
      </c>
      <c r="V21" s="16">
        <v>72.021</v>
      </c>
      <c r="W21" s="16" t="s">
        <v>17</v>
      </c>
      <c r="X21" s="84">
        <f t="shared" si="7"/>
        <v>20</v>
      </c>
      <c r="Z21" s="15">
        <f t="shared" si="18"/>
        <v>20</v>
      </c>
      <c r="AA21" s="16" t="s">
        <v>77</v>
      </c>
      <c r="AB21" s="16">
        <v>0.006025</v>
      </c>
      <c r="AC21" s="16" t="s">
        <v>15</v>
      </c>
      <c r="AD21" s="84">
        <f t="shared" si="8"/>
        <v>20</v>
      </c>
      <c r="AF21" s="15">
        <f t="shared" si="19"/>
        <v>20</v>
      </c>
      <c r="AG21" s="16" t="s">
        <v>164</v>
      </c>
      <c r="AH21" s="16">
        <v>0.427</v>
      </c>
      <c r="AI21" s="16" t="s">
        <v>17</v>
      </c>
      <c r="AJ21" s="84">
        <f t="shared" si="9"/>
        <v>20</v>
      </c>
      <c r="AL21" s="15">
        <f t="shared" si="20"/>
        <v>20</v>
      </c>
      <c r="AM21" s="16" t="s">
        <v>165</v>
      </c>
      <c r="AN21" s="16">
        <v>476.032</v>
      </c>
      <c r="AO21" s="16" t="s">
        <v>17</v>
      </c>
      <c r="AP21" s="84">
        <f t="shared" si="10"/>
        <v>20</v>
      </c>
      <c r="AR21" s="15">
        <f t="shared" si="21"/>
        <v>20</v>
      </c>
      <c r="AS21" s="16" t="s">
        <v>166</v>
      </c>
      <c r="AT21" s="16">
        <v>0.6974720000000001</v>
      </c>
      <c r="AU21" s="16" t="s">
        <v>15</v>
      </c>
      <c r="AV21" s="84">
        <f t="shared" si="11"/>
        <v>20</v>
      </c>
      <c r="AX21" s="15">
        <f t="shared" si="22"/>
        <v>20</v>
      </c>
      <c r="AY21" s="16" t="s">
        <v>167</v>
      </c>
      <c r="AZ21" s="16">
        <v>0.465243</v>
      </c>
      <c r="BA21" s="16" t="s">
        <v>15</v>
      </c>
      <c r="BB21" s="84">
        <f t="shared" si="12"/>
        <v>20</v>
      </c>
      <c r="BD21" s="15">
        <f t="shared" si="23"/>
        <v>20</v>
      </c>
      <c r="BE21" s="16" t="s">
        <v>226</v>
      </c>
      <c r="BF21" s="16">
        <v>2.015</v>
      </c>
      <c r="BG21" s="16" t="s">
        <v>17</v>
      </c>
      <c r="BH21" s="84">
        <f t="shared" si="13"/>
        <v>20</v>
      </c>
      <c r="BJ21" s="15">
        <f t="shared" si="24"/>
        <v>20</v>
      </c>
      <c r="BK21" s="16" t="s">
        <v>250</v>
      </c>
      <c r="BL21" s="16">
        <v>19.045</v>
      </c>
      <c r="BM21" s="16" t="s">
        <v>17</v>
      </c>
      <c r="BN21" s="84">
        <f t="shared" si="14"/>
        <v>20</v>
      </c>
    </row>
    <row r="22" spans="1:66" ht="12.75">
      <c r="A22" s="11">
        <f ca="1" t="shared" si="0"/>
        <v>934</v>
      </c>
      <c r="B22" s="12">
        <f ca="1" t="shared" si="1"/>
        <v>62</v>
      </c>
      <c r="C22" s="11">
        <f ca="1" t="shared" si="2"/>
        <v>2</v>
      </c>
      <c r="D22" s="12">
        <f ca="1" t="shared" si="2"/>
        <v>2</v>
      </c>
      <c r="E22" s="13">
        <f t="shared" si="3"/>
        <v>93.4</v>
      </c>
      <c r="F22" s="14">
        <f t="shared" si="4"/>
        <v>6.2</v>
      </c>
      <c r="H22" s="15">
        <f t="shared" si="15"/>
        <v>21</v>
      </c>
      <c r="I22" s="16" t="s">
        <v>204</v>
      </c>
      <c r="J22" s="16">
        <v>8008.2</v>
      </c>
      <c r="K22" s="16" t="s">
        <v>17</v>
      </c>
      <c r="L22" s="84">
        <f t="shared" si="5"/>
        <v>21</v>
      </c>
      <c r="N22" s="15">
        <f t="shared" si="16"/>
        <v>21</v>
      </c>
      <c r="O22" s="16" t="s">
        <v>78</v>
      </c>
      <c r="P22" s="16">
        <v>5.062717</v>
      </c>
      <c r="Q22" s="16" t="s">
        <v>15</v>
      </c>
      <c r="R22" s="84">
        <f t="shared" si="6"/>
        <v>21</v>
      </c>
      <c r="T22" s="15">
        <f t="shared" si="17"/>
        <v>21</v>
      </c>
      <c r="U22" s="16" t="s">
        <v>79</v>
      </c>
      <c r="V22" s="16">
        <v>3.0692209999999998</v>
      </c>
      <c r="W22" s="16" t="s">
        <v>15</v>
      </c>
      <c r="X22" s="84">
        <f t="shared" si="7"/>
        <v>21</v>
      </c>
      <c r="Z22" s="15">
        <f t="shared" si="18"/>
        <v>21</v>
      </c>
      <c r="AA22" s="16" t="s">
        <v>80</v>
      </c>
      <c r="AB22" s="16">
        <v>4.00749</v>
      </c>
      <c r="AC22" s="16" t="s">
        <v>15</v>
      </c>
      <c r="AD22" s="84">
        <f t="shared" si="8"/>
        <v>21</v>
      </c>
      <c r="AF22" s="15">
        <f t="shared" si="19"/>
        <v>21</v>
      </c>
      <c r="AG22" s="16" t="s">
        <v>168</v>
      </c>
      <c r="AH22" s="16">
        <v>1383.083</v>
      </c>
      <c r="AI22" s="16" t="s">
        <v>17</v>
      </c>
      <c r="AJ22" s="84">
        <f t="shared" si="9"/>
        <v>21</v>
      </c>
      <c r="AL22" s="15">
        <f t="shared" si="20"/>
        <v>21</v>
      </c>
      <c r="AM22" s="16" t="s">
        <v>169</v>
      </c>
      <c r="AN22" s="16">
        <v>2055008</v>
      </c>
      <c r="AO22" s="16" t="s">
        <v>25</v>
      </c>
      <c r="AP22" s="84">
        <f t="shared" si="10"/>
        <v>21</v>
      </c>
      <c r="AR22" s="15">
        <f t="shared" si="21"/>
        <v>21</v>
      </c>
      <c r="AS22" s="16" t="s">
        <v>170</v>
      </c>
      <c r="AT22" s="16">
        <v>5324.237</v>
      </c>
      <c r="AU22" s="16" t="s">
        <v>17</v>
      </c>
      <c r="AV22" s="84">
        <f t="shared" si="11"/>
        <v>21</v>
      </c>
      <c r="AX22" s="15">
        <f t="shared" si="22"/>
        <v>21</v>
      </c>
      <c r="AY22" s="16" t="s">
        <v>171</v>
      </c>
      <c r="AZ22" s="16">
        <v>775.024</v>
      </c>
      <c r="BA22" s="16" t="s">
        <v>17</v>
      </c>
      <c r="BB22" s="84">
        <f t="shared" si="12"/>
        <v>21</v>
      </c>
      <c r="BD22" s="15">
        <f t="shared" si="23"/>
        <v>21</v>
      </c>
      <c r="BE22" s="16" t="s">
        <v>227</v>
      </c>
      <c r="BF22" s="16">
        <v>3007098</v>
      </c>
      <c r="BG22" s="16" t="s">
        <v>25</v>
      </c>
      <c r="BH22" s="84">
        <f t="shared" si="13"/>
        <v>21</v>
      </c>
      <c r="BJ22" s="15">
        <f t="shared" si="24"/>
        <v>21</v>
      </c>
      <c r="BK22" s="16" t="s">
        <v>251</v>
      </c>
      <c r="BL22" s="16">
        <v>0.008046</v>
      </c>
      <c r="BM22" s="16" t="s">
        <v>15</v>
      </c>
      <c r="BN22" s="84">
        <f t="shared" si="14"/>
        <v>21</v>
      </c>
    </row>
    <row r="23" spans="1:66" ht="12.75">
      <c r="A23" s="11">
        <f ca="1" t="shared" si="0"/>
        <v>789</v>
      </c>
      <c r="B23" s="12">
        <f ca="1" t="shared" si="1"/>
        <v>92</v>
      </c>
      <c r="C23" s="11">
        <f ca="1" t="shared" si="2"/>
        <v>0</v>
      </c>
      <c r="D23" s="12">
        <f ca="1" t="shared" si="2"/>
        <v>0</v>
      </c>
      <c r="E23" s="13">
        <f t="shared" si="3"/>
        <v>78.9</v>
      </c>
      <c r="F23" s="14">
        <f t="shared" si="4"/>
        <v>9.2</v>
      </c>
      <c r="H23" s="15">
        <f t="shared" si="15"/>
        <v>22</v>
      </c>
      <c r="I23" s="16" t="s">
        <v>205</v>
      </c>
      <c r="J23" s="16">
        <v>7.018313</v>
      </c>
      <c r="K23" s="16" t="s">
        <v>15</v>
      </c>
      <c r="L23" s="84">
        <f t="shared" si="5"/>
        <v>22</v>
      </c>
      <c r="N23" s="15">
        <f t="shared" si="16"/>
        <v>22</v>
      </c>
      <c r="O23" s="16" t="s">
        <v>81</v>
      </c>
      <c r="P23" s="16">
        <v>357007</v>
      </c>
      <c r="Q23" s="16" t="s">
        <v>25</v>
      </c>
      <c r="R23" s="84">
        <f t="shared" si="6"/>
        <v>22</v>
      </c>
      <c r="T23" s="15">
        <f t="shared" si="17"/>
        <v>22</v>
      </c>
      <c r="U23" s="16" t="s">
        <v>82</v>
      </c>
      <c r="V23" s="16">
        <v>1.097079</v>
      </c>
      <c r="W23" s="16" t="s">
        <v>15</v>
      </c>
      <c r="X23" s="84">
        <f t="shared" si="7"/>
        <v>22</v>
      </c>
      <c r="Z23" s="15">
        <f t="shared" si="18"/>
        <v>22</v>
      </c>
      <c r="AA23" s="16" t="s">
        <v>83</v>
      </c>
      <c r="AB23" s="16">
        <v>6002062</v>
      </c>
      <c r="AC23" s="16" t="s">
        <v>25</v>
      </c>
      <c r="AD23" s="84">
        <f t="shared" si="8"/>
        <v>22</v>
      </c>
      <c r="AF23" s="15">
        <f t="shared" si="19"/>
        <v>22</v>
      </c>
      <c r="AG23" s="16" t="s">
        <v>172</v>
      </c>
      <c r="AH23" s="16">
        <v>2008230</v>
      </c>
      <c r="AI23" s="16" t="s">
        <v>25</v>
      </c>
      <c r="AJ23" s="84">
        <f t="shared" si="9"/>
        <v>22</v>
      </c>
      <c r="AL23" s="15">
        <f t="shared" si="20"/>
        <v>22</v>
      </c>
      <c r="AM23" s="16" t="s">
        <v>173</v>
      </c>
      <c r="AN23" s="16">
        <v>4511087</v>
      </c>
      <c r="AO23" s="16" t="s">
        <v>25</v>
      </c>
      <c r="AP23" s="84">
        <f t="shared" si="10"/>
        <v>22</v>
      </c>
      <c r="AR23" s="15">
        <f t="shared" si="21"/>
        <v>22</v>
      </c>
      <c r="AS23" s="16" t="s">
        <v>174</v>
      </c>
      <c r="AT23" s="16">
        <v>1.06609</v>
      </c>
      <c r="AU23" s="16" t="s">
        <v>15</v>
      </c>
      <c r="AV23" s="84">
        <f t="shared" si="11"/>
        <v>22</v>
      </c>
      <c r="AX23" s="15">
        <f t="shared" si="22"/>
        <v>22</v>
      </c>
      <c r="AY23" s="16" t="s">
        <v>175</v>
      </c>
      <c r="AZ23" s="16">
        <v>5809153</v>
      </c>
      <c r="BA23" s="16" t="s">
        <v>25</v>
      </c>
      <c r="BB23" s="84">
        <f t="shared" si="12"/>
        <v>22</v>
      </c>
      <c r="BD23" s="15">
        <f t="shared" si="23"/>
        <v>22</v>
      </c>
      <c r="BE23" s="16" t="s">
        <v>228</v>
      </c>
      <c r="BF23" s="16">
        <v>5.003004</v>
      </c>
      <c r="BG23" s="16" t="s">
        <v>15</v>
      </c>
      <c r="BH23" s="84">
        <f t="shared" si="13"/>
        <v>22</v>
      </c>
      <c r="BJ23" s="15">
        <f t="shared" si="24"/>
        <v>22</v>
      </c>
      <c r="BK23" s="16" t="s">
        <v>252</v>
      </c>
      <c r="BL23" s="16">
        <v>5050</v>
      </c>
      <c r="BM23" s="16" t="s">
        <v>17</v>
      </c>
      <c r="BN23" s="84">
        <f t="shared" si="14"/>
        <v>22</v>
      </c>
    </row>
    <row r="24" spans="1:66" ht="12.75">
      <c r="A24" s="11">
        <f ca="1" t="shared" si="0"/>
        <v>997</v>
      </c>
      <c r="B24" s="12">
        <f ca="1" t="shared" si="1"/>
        <v>67</v>
      </c>
      <c r="C24" s="11">
        <f ca="1" t="shared" si="2"/>
        <v>3</v>
      </c>
      <c r="D24" s="12">
        <f ca="1" t="shared" si="2"/>
        <v>0</v>
      </c>
      <c r="E24" s="13">
        <f t="shared" si="3"/>
        <v>99.7</v>
      </c>
      <c r="F24" s="14">
        <f t="shared" si="4"/>
        <v>6.7</v>
      </c>
      <c r="H24" s="15">
        <f t="shared" si="15"/>
        <v>23</v>
      </c>
      <c r="I24" s="16" t="s">
        <v>206</v>
      </c>
      <c r="J24" s="16">
        <v>9000.06</v>
      </c>
      <c r="K24" s="16" t="s">
        <v>17</v>
      </c>
      <c r="L24" s="84">
        <f t="shared" si="5"/>
        <v>23</v>
      </c>
      <c r="N24" s="15">
        <f t="shared" si="16"/>
        <v>23</v>
      </c>
      <c r="O24" s="16" t="s">
        <v>84</v>
      </c>
      <c r="P24" s="16">
        <v>92000.786</v>
      </c>
      <c r="Q24" s="16" t="s">
        <v>17</v>
      </c>
      <c r="R24" s="84">
        <f t="shared" si="6"/>
        <v>23</v>
      </c>
      <c r="T24" s="15">
        <f t="shared" si="17"/>
        <v>23</v>
      </c>
      <c r="U24" s="16" t="s">
        <v>85</v>
      </c>
      <c r="V24" s="16">
        <v>51000.068</v>
      </c>
      <c r="W24" s="16" t="s">
        <v>17</v>
      </c>
      <c r="X24" s="84">
        <f t="shared" si="7"/>
        <v>23</v>
      </c>
      <c r="Z24" s="15">
        <f t="shared" si="18"/>
        <v>23</v>
      </c>
      <c r="AA24" s="16" t="s">
        <v>86</v>
      </c>
      <c r="AB24" s="16">
        <v>38000735</v>
      </c>
      <c r="AC24" s="16" t="s">
        <v>25</v>
      </c>
      <c r="AD24" s="84">
        <f t="shared" si="8"/>
        <v>23</v>
      </c>
      <c r="AF24" s="15">
        <f t="shared" si="19"/>
        <v>23</v>
      </c>
      <c r="AG24" s="16" t="s">
        <v>176</v>
      </c>
      <c r="AH24" s="16">
        <v>98000043</v>
      </c>
      <c r="AI24" s="16" t="s">
        <v>25</v>
      </c>
      <c r="AJ24" s="84">
        <f t="shared" si="9"/>
        <v>23</v>
      </c>
      <c r="AL24" s="15">
        <f t="shared" si="20"/>
        <v>23</v>
      </c>
      <c r="AM24" s="16" t="s">
        <v>177</v>
      </c>
      <c r="AN24" s="16">
        <v>28000089</v>
      </c>
      <c r="AO24" s="16" t="s">
        <v>25</v>
      </c>
      <c r="AP24" s="84">
        <f t="shared" si="10"/>
        <v>23</v>
      </c>
      <c r="AR24" s="15">
        <f t="shared" si="21"/>
        <v>23</v>
      </c>
      <c r="AS24" s="16" t="s">
        <v>178</v>
      </c>
      <c r="AT24" s="16">
        <v>52000000</v>
      </c>
      <c r="AU24" s="16" t="s">
        <v>25</v>
      </c>
      <c r="AV24" s="84">
        <f t="shared" si="11"/>
        <v>23</v>
      </c>
      <c r="AX24" s="15">
        <f t="shared" si="22"/>
        <v>23</v>
      </c>
      <c r="AY24" s="16" t="s">
        <v>179</v>
      </c>
      <c r="AZ24" s="16">
        <v>95000.905</v>
      </c>
      <c r="BA24" s="16" t="s">
        <v>17</v>
      </c>
      <c r="BB24" s="84">
        <f t="shared" si="12"/>
        <v>23</v>
      </c>
      <c r="BD24" s="15">
        <f t="shared" si="23"/>
        <v>23</v>
      </c>
      <c r="BE24" s="16" t="s">
        <v>229</v>
      </c>
      <c r="BF24" s="16">
        <v>61000872</v>
      </c>
      <c r="BG24" s="16" t="s">
        <v>25</v>
      </c>
      <c r="BH24" s="84">
        <f t="shared" si="13"/>
        <v>23</v>
      </c>
      <c r="BJ24" s="15">
        <f t="shared" si="24"/>
        <v>23</v>
      </c>
      <c r="BK24" s="16" t="s">
        <v>253</v>
      </c>
      <c r="BL24" s="16">
        <v>58000009</v>
      </c>
      <c r="BM24" s="16" t="s">
        <v>25</v>
      </c>
      <c r="BN24" s="84">
        <f t="shared" si="14"/>
        <v>23</v>
      </c>
    </row>
    <row r="25" spans="1:66" ht="13.5" thickBot="1">
      <c r="A25" s="19">
        <f ca="1" t="shared" si="0"/>
        <v>692</v>
      </c>
      <c r="B25" s="20">
        <f ca="1" t="shared" si="1"/>
        <v>64</v>
      </c>
      <c r="C25" s="19">
        <f ca="1" t="shared" si="2"/>
        <v>2</v>
      </c>
      <c r="D25" s="20">
        <f ca="1" t="shared" si="2"/>
        <v>1</v>
      </c>
      <c r="E25" s="21">
        <f t="shared" si="3"/>
        <v>69.2</v>
      </c>
      <c r="F25" s="22">
        <f t="shared" si="4"/>
        <v>6.4</v>
      </c>
      <c r="H25" s="17">
        <f t="shared" si="15"/>
        <v>24</v>
      </c>
      <c r="I25" s="18" t="s">
        <v>256</v>
      </c>
      <c r="J25" s="18">
        <v>5.09298</v>
      </c>
      <c r="K25" s="18" t="s">
        <v>17</v>
      </c>
      <c r="L25" s="85">
        <f t="shared" si="5"/>
        <v>24</v>
      </c>
      <c r="N25" s="17">
        <f t="shared" si="16"/>
        <v>24</v>
      </c>
      <c r="O25" s="18" t="s">
        <v>87</v>
      </c>
      <c r="P25" s="18">
        <v>6001711</v>
      </c>
      <c r="Q25" s="18" t="s">
        <v>37</v>
      </c>
      <c r="R25" s="85">
        <f t="shared" si="6"/>
        <v>24</v>
      </c>
      <c r="T25" s="17">
        <f t="shared" si="17"/>
        <v>24</v>
      </c>
      <c r="U25" s="18" t="s">
        <v>88</v>
      </c>
      <c r="V25" s="18">
        <v>9009.374</v>
      </c>
      <c r="W25" s="18" t="s">
        <v>25</v>
      </c>
      <c r="X25" s="85">
        <f t="shared" si="7"/>
        <v>24</v>
      </c>
      <c r="Z25" s="17">
        <f t="shared" si="18"/>
        <v>24</v>
      </c>
      <c r="AA25" s="18" t="s">
        <v>89</v>
      </c>
      <c r="AB25" s="18">
        <v>2.099841</v>
      </c>
      <c r="AC25" s="18" t="s">
        <v>17</v>
      </c>
      <c r="AD25" s="85">
        <f t="shared" si="8"/>
        <v>24</v>
      </c>
      <c r="AF25" s="17">
        <f t="shared" si="19"/>
        <v>24</v>
      </c>
      <c r="AG25" s="18" t="s">
        <v>180</v>
      </c>
      <c r="AH25" s="18">
        <v>4007686</v>
      </c>
      <c r="AI25" s="18" t="s">
        <v>37</v>
      </c>
      <c r="AJ25" s="85">
        <f t="shared" si="9"/>
        <v>24</v>
      </c>
      <c r="AL25" s="17">
        <f t="shared" si="20"/>
        <v>24</v>
      </c>
      <c r="AM25" s="18" t="s">
        <v>181</v>
      </c>
      <c r="AN25" s="18">
        <v>57.970625</v>
      </c>
      <c r="AO25" s="18" t="s">
        <v>17</v>
      </c>
      <c r="AP25" s="85">
        <f t="shared" si="10"/>
        <v>24</v>
      </c>
      <c r="AR25" s="17">
        <f t="shared" si="21"/>
        <v>24</v>
      </c>
      <c r="AS25" s="18" t="s">
        <v>182</v>
      </c>
      <c r="AT25" s="18">
        <v>81004089</v>
      </c>
      <c r="AU25" s="18" t="s">
        <v>37</v>
      </c>
      <c r="AV25" s="85">
        <f t="shared" si="11"/>
        <v>24</v>
      </c>
      <c r="AX25" s="17">
        <f t="shared" si="22"/>
        <v>24</v>
      </c>
      <c r="AY25" s="18" t="s">
        <v>183</v>
      </c>
      <c r="AZ25" s="18">
        <v>5.230816000000001</v>
      </c>
      <c r="BA25" s="18" t="s">
        <v>17</v>
      </c>
      <c r="BB25" s="85">
        <f t="shared" si="12"/>
        <v>24</v>
      </c>
      <c r="BD25" s="17">
        <f t="shared" si="23"/>
        <v>24</v>
      </c>
      <c r="BE25" s="18" t="s">
        <v>230</v>
      </c>
      <c r="BF25" s="18">
        <v>1001.993</v>
      </c>
      <c r="BG25" s="18" t="s">
        <v>25</v>
      </c>
      <c r="BH25" s="85">
        <f t="shared" si="13"/>
        <v>24</v>
      </c>
      <c r="BJ25" s="17">
        <f t="shared" si="24"/>
        <v>24</v>
      </c>
      <c r="BK25" s="18" t="s">
        <v>254</v>
      </c>
      <c r="BL25" s="18">
        <v>40009.311</v>
      </c>
      <c r="BM25" s="18" t="s">
        <v>25</v>
      </c>
      <c r="BN25" s="85">
        <f t="shared" si="14"/>
        <v>24</v>
      </c>
    </row>
    <row r="26" spans="8:66" ht="12.75">
      <c r="H26" s="15">
        <v>101</v>
      </c>
      <c r="I26" s="16"/>
      <c r="J26" s="16">
        <f aca="true" t="shared" si="25" ref="J26:J49">INT(J2*500)/1000</f>
        <v>9.023</v>
      </c>
      <c r="K26" s="16"/>
      <c r="L26" s="84">
        <f t="shared" si="5"/>
        <v>101</v>
      </c>
      <c r="N26" s="15">
        <v>101</v>
      </c>
      <c r="O26" s="16"/>
      <c r="P26" s="16">
        <f aca="true" t="shared" si="26" ref="P26:P49">INT(P2*500)/1000</f>
        <v>22.002</v>
      </c>
      <c r="Q26" s="16"/>
      <c r="R26" s="84">
        <f t="shared" si="6"/>
        <v>101</v>
      </c>
      <c r="T26" s="15">
        <v>101</v>
      </c>
      <c r="U26" s="16"/>
      <c r="V26" s="16">
        <f aca="true" t="shared" si="27" ref="V26:V49">INT(V2*500)/1000</f>
        <v>29502.5</v>
      </c>
      <c r="W26" s="16"/>
      <c r="X26" s="84">
        <f t="shared" si="7"/>
        <v>101</v>
      </c>
      <c r="Z26" s="15">
        <v>101</v>
      </c>
      <c r="AA26" s="16"/>
      <c r="AB26" s="16">
        <f aca="true" t="shared" si="28" ref="AB26:AB49">INT(AB2*500)/1000</f>
        <v>39.534</v>
      </c>
      <c r="AC26" s="16"/>
      <c r="AD26" s="84">
        <f t="shared" si="8"/>
        <v>101</v>
      </c>
      <c r="AF26" s="15">
        <v>101</v>
      </c>
      <c r="AG26" s="16"/>
      <c r="AH26" s="16">
        <f aca="true" t="shared" si="29" ref="AH26:AH49">INT(AH2*500)/1000</f>
        <v>16.004</v>
      </c>
      <c r="AI26" s="16"/>
      <c r="AJ26" s="84">
        <f t="shared" si="9"/>
        <v>101</v>
      </c>
      <c r="AL26" s="15">
        <v>101</v>
      </c>
      <c r="AM26" s="16"/>
      <c r="AN26" s="16">
        <f aca="true" t="shared" si="30" ref="AN26:AN49">INT(AN2*500)/1000</f>
        <v>35.54</v>
      </c>
      <c r="AO26" s="16"/>
      <c r="AP26" s="84">
        <f t="shared" si="10"/>
        <v>101</v>
      </c>
      <c r="AR26" s="15">
        <v>101</v>
      </c>
      <c r="AS26" s="16"/>
      <c r="AT26" s="16">
        <f aca="true" t="shared" si="31" ref="AT26:AT49">INT(AT2*500)/1000</f>
        <v>26500</v>
      </c>
      <c r="AU26" s="16"/>
      <c r="AV26" s="84">
        <f t="shared" si="11"/>
        <v>101</v>
      </c>
      <c r="AX26" s="15">
        <v>101</v>
      </c>
      <c r="AY26" s="16"/>
      <c r="AZ26" s="16">
        <f aca="true" t="shared" si="32" ref="AZ26:AZ49">INT(AZ2*500)/1000</f>
        <v>0.046</v>
      </c>
      <c r="BA26" s="16"/>
      <c r="BB26" s="84">
        <f t="shared" si="12"/>
        <v>101</v>
      </c>
      <c r="BD26" s="15">
        <v>101</v>
      </c>
      <c r="BE26" s="16"/>
      <c r="BF26" s="16">
        <f aca="true" t="shared" si="33" ref="BF26:BF49">INT(BF2*500)/1000</f>
        <v>24.001</v>
      </c>
      <c r="BG26" s="16"/>
      <c r="BH26" s="84">
        <f t="shared" si="13"/>
        <v>101</v>
      </c>
      <c r="BJ26" s="15">
        <v>101</v>
      </c>
      <c r="BK26" s="16"/>
      <c r="BL26" s="16">
        <f aca="true" t="shared" si="34" ref="BL26:BL49">INT(BL2*500)/1000</f>
        <v>8004.5</v>
      </c>
      <c r="BM26" s="16"/>
      <c r="BN26" s="84">
        <f t="shared" si="14"/>
        <v>101</v>
      </c>
    </row>
    <row r="27" spans="8:66" ht="12.75">
      <c r="H27" s="15">
        <f aca="true" t="shared" si="35" ref="H27:H49">H26+1</f>
        <v>102</v>
      </c>
      <c r="I27" s="16"/>
      <c r="J27" s="16">
        <f t="shared" si="25"/>
        <v>3.001</v>
      </c>
      <c r="K27" s="16"/>
      <c r="L27" s="84">
        <f t="shared" si="5"/>
        <v>102</v>
      </c>
      <c r="N27" s="15">
        <f aca="true" t="shared" si="36" ref="N27:N49">N26+1</f>
        <v>102</v>
      </c>
      <c r="O27" s="16"/>
      <c r="P27" s="16">
        <f t="shared" si="26"/>
        <v>14.025</v>
      </c>
      <c r="Q27" s="16"/>
      <c r="R27" s="84">
        <f t="shared" si="6"/>
        <v>102</v>
      </c>
      <c r="T27" s="15">
        <f aca="true" t="shared" si="37" ref="T27:T49">T26+1</f>
        <v>102</v>
      </c>
      <c r="U27" s="16"/>
      <c r="V27" s="16">
        <f t="shared" si="27"/>
        <v>27208</v>
      </c>
      <c r="W27" s="16"/>
      <c r="X27" s="84">
        <f t="shared" si="7"/>
        <v>102</v>
      </c>
      <c r="Z27" s="15">
        <f aca="true" t="shared" si="38" ref="Z27:Z49">Z26+1</f>
        <v>102</v>
      </c>
      <c r="AA27" s="16"/>
      <c r="AB27" s="16">
        <f t="shared" si="28"/>
        <v>1.025</v>
      </c>
      <c r="AC27" s="16"/>
      <c r="AD27" s="84">
        <f t="shared" si="8"/>
        <v>102</v>
      </c>
      <c r="AF27" s="15">
        <f aca="true" t="shared" si="39" ref="AF27:AF49">AF26+1</f>
        <v>102</v>
      </c>
      <c r="AG27" s="16"/>
      <c r="AH27" s="16">
        <f t="shared" si="29"/>
        <v>47.965</v>
      </c>
      <c r="AI27" s="16"/>
      <c r="AJ27" s="84">
        <f t="shared" si="9"/>
        <v>102</v>
      </c>
      <c r="AL27" s="15">
        <f aca="true" t="shared" si="40" ref="AL27:AL49">AL26+1</f>
        <v>102</v>
      </c>
      <c r="AM27" s="16"/>
      <c r="AN27" s="16">
        <f t="shared" si="30"/>
        <v>16.139</v>
      </c>
      <c r="AO27" s="16"/>
      <c r="AP27" s="84">
        <f t="shared" si="10"/>
        <v>102</v>
      </c>
      <c r="AR27" s="15">
        <f aca="true" t="shared" si="41" ref="AR27:AR49">AR26+1</f>
        <v>102</v>
      </c>
      <c r="AS27" s="16"/>
      <c r="AT27" s="16">
        <f t="shared" si="31"/>
        <v>41.763</v>
      </c>
      <c r="AU27" s="16"/>
      <c r="AV27" s="84">
        <f t="shared" si="11"/>
        <v>102</v>
      </c>
      <c r="AX27" s="15">
        <f aca="true" t="shared" si="42" ref="AX27:AX49">AX26+1</f>
        <v>102</v>
      </c>
      <c r="AY27" s="16"/>
      <c r="AZ27" s="16">
        <f t="shared" si="32"/>
        <v>15010</v>
      </c>
      <c r="BA27" s="16"/>
      <c r="BB27" s="84">
        <f t="shared" si="12"/>
        <v>102</v>
      </c>
      <c r="BD27" s="15">
        <f aca="true" t="shared" si="43" ref="BD27:BD49">BD26+1</f>
        <v>102</v>
      </c>
      <c r="BE27" s="16"/>
      <c r="BF27" s="16">
        <f t="shared" si="33"/>
        <v>25501</v>
      </c>
      <c r="BG27" s="16"/>
      <c r="BH27" s="84">
        <f t="shared" si="13"/>
        <v>102</v>
      </c>
      <c r="BJ27" s="15">
        <f aca="true" t="shared" si="44" ref="BJ27:BJ49">BJ26+1</f>
        <v>102</v>
      </c>
      <c r="BK27" s="16"/>
      <c r="BL27" s="16">
        <f t="shared" si="34"/>
        <v>44.502</v>
      </c>
      <c r="BM27" s="16"/>
      <c r="BN27" s="84">
        <f t="shared" si="14"/>
        <v>102</v>
      </c>
    </row>
    <row r="28" spans="8:66" ht="12.75">
      <c r="H28" s="15">
        <f t="shared" si="35"/>
        <v>103</v>
      </c>
      <c r="I28" s="16"/>
      <c r="J28" s="16">
        <f t="shared" si="25"/>
        <v>4.044</v>
      </c>
      <c r="K28" s="16"/>
      <c r="L28" s="84">
        <f t="shared" si="5"/>
        <v>103</v>
      </c>
      <c r="N28" s="15">
        <f t="shared" si="36"/>
        <v>103</v>
      </c>
      <c r="O28" s="16"/>
      <c r="P28" s="16">
        <f t="shared" si="26"/>
        <v>2.153</v>
      </c>
      <c r="Q28" s="16"/>
      <c r="R28" s="84">
        <f t="shared" si="6"/>
        <v>103</v>
      </c>
      <c r="T28" s="15">
        <f t="shared" si="37"/>
        <v>103</v>
      </c>
      <c r="U28" s="16"/>
      <c r="V28" s="16">
        <f t="shared" si="27"/>
        <v>32.52</v>
      </c>
      <c r="W28" s="16"/>
      <c r="X28" s="84">
        <f t="shared" si="7"/>
        <v>103</v>
      </c>
      <c r="Z28" s="15">
        <f t="shared" si="38"/>
        <v>103</v>
      </c>
      <c r="AA28" s="16"/>
      <c r="AB28" s="16">
        <f t="shared" si="28"/>
        <v>3544.5</v>
      </c>
      <c r="AC28" s="16"/>
      <c r="AD28" s="84">
        <f t="shared" si="8"/>
        <v>103</v>
      </c>
      <c r="AF28" s="15">
        <f t="shared" si="39"/>
        <v>103</v>
      </c>
      <c r="AG28" s="16"/>
      <c r="AH28" s="16">
        <f t="shared" si="29"/>
        <v>43.5</v>
      </c>
      <c r="AI28" s="16"/>
      <c r="AJ28" s="84">
        <f t="shared" si="9"/>
        <v>103</v>
      </c>
      <c r="AL28" s="15">
        <f t="shared" si="40"/>
        <v>103</v>
      </c>
      <c r="AM28" s="16"/>
      <c r="AN28" s="16">
        <f t="shared" si="30"/>
        <v>206.459</v>
      </c>
      <c r="AO28" s="16"/>
      <c r="AP28" s="84">
        <f t="shared" si="10"/>
        <v>103</v>
      </c>
      <c r="AR28" s="15">
        <f t="shared" si="41"/>
        <v>103</v>
      </c>
      <c r="AS28" s="16"/>
      <c r="AT28" s="16">
        <f t="shared" si="31"/>
        <v>2.507</v>
      </c>
      <c r="AU28" s="16"/>
      <c r="AV28" s="84">
        <f t="shared" si="11"/>
        <v>103</v>
      </c>
      <c r="AX28" s="15">
        <f t="shared" si="42"/>
        <v>103</v>
      </c>
      <c r="AY28" s="16"/>
      <c r="AZ28" s="16">
        <f t="shared" si="32"/>
        <v>248.512</v>
      </c>
      <c r="BA28" s="16"/>
      <c r="BB28" s="84">
        <f t="shared" si="12"/>
        <v>103</v>
      </c>
      <c r="BD28" s="15">
        <f t="shared" si="43"/>
        <v>103</v>
      </c>
      <c r="BE28" s="16"/>
      <c r="BF28" s="16">
        <f t="shared" si="33"/>
        <v>34.037</v>
      </c>
      <c r="BG28" s="16"/>
      <c r="BH28" s="84">
        <f t="shared" si="13"/>
        <v>103</v>
      </c>
      <c r="BJ28" s="15">
        <f t="shared" si="44"/>
        <v>103</v>
      </c>
      <c r="BK28" s="16"/>
      <c r="BL28" s="16">
        <f t="shared" si="34"/>
        <v>348.504</v>
      </c>
      <c r="BM28" s="16"/>
      <c r="BN28" s="84">
        <f t="shared" si="14"/>
        <v>103</v>
      </c>
    </row>
    <row r="29" spans="8:66" ht="12.75">
      <c r="H29" s="15">
        <f t="shared" si="35"/>
        <v>104</v>
      </c>
      <c r="I29" s="16"/>
      <c r="J29" s="16">
        <f t="shared" si="25"/>
        <v>51.002</v>
      </c>
      <c r="K29" s="16"/>
      <c r="L29" s="84">
        <f t="shared" si="5"/>
        <v>104</v>
      </c>
      <c r="N29" s="15">
        <f t="shared" si="36"/>
        <v>104</v>
      </c>
      <c r="O29" s="16"/>
      <c r="P29" s="16">
        <f t="shared" si="26"/>
        <v>280.509</v>
      </c>
      <c r="Q29" s="16"/>
      <c r="R29" s="84">
        <f t="shared" si="6"/>
        <v>104</v>
      </c>
      <c r="T29" s="15">
        <f t="shared" si="37"/>
        <v>104</v>
      </c>
      <c r="U29" s="16"/>
      <c r="V29" s="16">
        <f t="shared" si="27"/>
        <v>81.506</v>
      </c>
      <c r="W29" s="16"/>
      <c r="X29" s="84">
        <f t="shared" si="7"/>
        <v>104</v>
      </c>
      <c r="Z29" s="15">
        <f t="shared" si="38"/>
        <v>104</v>
      </c>
      <c r="AA29" s="16"/>
      <c r="AB29" s="16">
        <f t="shared" si="28"/>
        <v>52.503</v>
      </c>
      <c r="AC29" s="16"/>
      <c r="AD29" s="84">
        <f t="shared" si="8"/>
        <v>104</v>
      </c>
      <c r="AF29" s="15">
        <f t="shared" si="39"/>
        <v>104</v>
      </c>
      <c r="AG29" s="16"/>
      <c r="AH29" s="16">
        <f t="shared" si="29"/>
        <v>527.5</v>
      </c>
      <c r="AI29" s="16"/>
      <c r="AJ29" s="84">
        <f t="shared" si="9"/>
        <v>104</v>
      </c>
      <c r="AL29" s="15">
        <f t="shared" si="40"/>
        <v>104</v>
      </c>
      <c r="AM29" s="16"/>
      <c r="AN29" s="16">
        <f t="shared" si="30"/>
        <v>267.001</v>
      </c>
      <c r="AO29" s="16"/>
      <c r="AP29" s="84">
        <f t="shared" si="10"/>
        <v>104</v>
      </c>
      <c r="AR29" s="15">
        <f t="shared" si="41"/>
        <v>104</v>
      </c>
      <c r="AS29" s="16"/>
      <c r="AT29" s="16">
        <f t="shared" si="31"/>
        <v>273000.5</v>
      </c>
      <c r="AU29" s="16"/>
      <c r="AV29" s="84">
        <f t="shared" si="11"/>
        <v>104</v>
      </c>
      <c r="AX29" s="15">
        <f t="shared" si="42"/>
        <v>104</v>
      </c>
      <c r="AY29" s="16"/>
      <c r="AZ29" s="16">
        <f t="shared" si="32"/>
        <v>8000084.5</v>
      </c>
      <c r="BA29" s="16"/>
      <c r="BB29" s="84">
        <f t="shared" si="12"/>
        <v>104</v>
      </c>
      <c r="BD29" s="15">
        <f t="shared" si="43"/>
        <v>104</v>
      </c>
      <c r="BE29" s="16"/>
      <c r="BF29" s="16">
        <f t="shared" si="33"/>
        <v>40048.5</v>
      </c>
      <c r="BG29" s="16"/>
      <c r="BH29" s="84">
        <f t="shared" si="13"/>
        <v>104</v>
      </c>
      <c r="BJ29" s="15">
        <f t="shared" si="44"/>
        <v>104</v>
      </c>
      <c r="BK29" s="16"/>
      <c r="BL29" s="16">
        <f t="shared" si="34"/>
        <v>242.501</v>
      </c>
      <c r="BM29" s="16"/>
      <c r="BN29" s="84">
        <f t="shared" si="14"/>
        <v>104</v>
      </c>
    </row>
    <row r="30" spans="8:66" ht="12.75">
      <c r="H30" s="15">
        <f t="shared" si="35"/>
        <v>105</v>
      </c>
      <c r="I30" s="16"/>
      <c r="J30" s="16">
        <f t="shared" si="25"/>
        <v>43516.5</v>
      </c>
      <c r="K30" s="16"/>
      <c r="L30" s="84">
        <f t="shared" si="5"/>
        <v>105</v>
      </c>
      <c r="N30" s="15">
        <f t="shared" si="36"/>
        <v>105</v>
      </c>
      <c r="O30" s="16"/>
      <c r="P30" s="16">
        <f t="shared" si="26"/>
        <v>31030.5</v>
      </c>
      <c r="Q30" s="16"/>
      <c r="R30" s="84">
        <f t="shared" si="6"/>
        <v>105</v>
      </c>
      <c r="T30" s="15">
        <f t="shared" si="37"/>
        <v>105</v>
      </c>
      <c r="U30" s="16"/>
      <c r="V30" s="16">
        <f t="shared" si="27"/>
        <v>6.541</v>
      </c>
      <c r="W30" s="16"/>
      <c r="X30" s="84">
        <f t="shared" si="7"/>
        <v>105</v>
      </c>
      <c r="Z30" s="15">
        <f t="shared" si="38"/>
        <v>105</v>
      </c>
      <c r="AA30" s="16"/>
      <c r="AB30" s="16">
        <f t="shared" si="28"/>
        <v>45.504</v>
      </c>
      <c r="AC30" s="16"/>
      <c r="AD30" s="84">
        <f t="shared" si="8"/>
        <v>105</v>
      </c>
      <c r="AF30" s="15">
        <f t="shared" si="39"/>
        <v>105</v>
      </c>
      <c r="AG30" s="16"/>
      <c r="AH30" s="16">
        <f t="shared" si="29"/>
        <v>0.848</v>
      </c>
      <c r="AI30" s="16"/>
      <c r="AJ30" s="84">
        <f t="shared" si="9"/>
        <v>105</v>
      </c>
      <c r="AL30" s="15">
        <f t="shared" si="40"/>
        <v>105</v>
      </c>
      <c r="AM30" s="16"/>
      <c r="AN30" s="16">
        <f t="shared" si="30"/>
        <v>28.205</v>
      </c>
      <c r="AO30" s="16"/>
      <c r="AP30" s="84">
        <f t="shared" si="10"/>
        <v>105</v>
      </c>
      <c r="AR30" s="15">
        <f t="shared" si="41"/>
        <v>105</v>
      </c>
      <c r="AS30" s="16"/>
      <c r="AT30" s="16">
        <f t="shared" si="31"/>
        <v>33.01</v>
      </c>
      <c r="AU30" s="16"/>
      <c r="AV30" s="84">
        <f t="shared" si="11"/>
        <v>105</v>
      </c>
      <c r="AX30" s="15">
        <f t="shared" si="42"/>
        <v>105</v>
      </c>
      <c r="AY30" s="16"/>
      <c r="AZ30" s="16">
        <f t="shared" si="32"/>
        <v>37.992</v>
      </c>
      <c r="BA30" s="16"/>
      <c r="BB30" s="84">
        <f t="shared" si="12"/>
        <v>105</v>
      </c>
      <c r="BD30" s="15">
        <f t="shared" si="43"/>
        <v>105</v>
      </c>
      <c r="BE30" s="16"/>
      <c r="BF30" s="16">
        <f t="shared" si="33"/>
        <v>0.007</v>
      </c>
      <c r="BG30" s="16"/>
      <c r="BH30" s="84">
        <f t="shared" si="13"/>
        <v>105</v>
      </c>
      <c r="BJ30" s="15">
        <f t="shared" si="44"/>
        <v>105</v>
      </c>
      <c r="BK30" s="16"/>
      <c r="BL30" s="16">
        <f t="shared" si="34"/>
        <v>5.527</v>
      </c>
      <c r="BM30" s="16"/>
      <c r="BN30" s="84">
        <f t="shared" si="14"/>
        <v>105</v>
      </c>
    </row>
    <row r="31" spans="8:66" ht="12.75">
      <c r="H31" s="15">
        <f t="shared" si="35"/>
        <v>106</v>
      </c>
      <c r="I31" s="16"/>
      <c r="J31" s="16">
        <f t="shared" si="25"/>
        <v>4</v>
      </c>
      <c r="K31" s="16"/>
      <c r="L31" s="84">
        <f t="shared" si="5"/>
        <v>106</v>
      </c>
      <c r="N31" s="15">
        <f t="shared" si="36"/>
        <v>106</v>
      </c>
      <c r="O31" s="16"/>
      <c r="P31" s="16">
        <f t="shared" si="26"/>
        <v>47527.5</v>
      </c>
      <c r="Q31" s="16"/>
      <c r="R31" s="84">
        <f t="shared" si="6"/>
        <v>106</v>
      </c>
      <c r="T31" s="15">
        <f t="shared" si="37"/>
        <v>106</v>
      </c>
      <c r="U31" s="16"/>
      <c r="V31" s="16">
        <f t="shared" si="27"/>
        <v>35511</v>
      </c>
      <c r="W31" s="16"/>
      <c r="X31" s="84">
        <f t="shared" si="7"/>
        <v>106</v>
      </c>
      <c r="Z31" s="15">
        <f t="shared" si="38"/>
        <v>106</v>
      </c>
      <c r="AA31" s="16"/>
      <c r="AB31" s="16">
        <f t="shared" si="28"/>
        <v>36.503</v>
      </c>
      <c r="AC31" s="16"/>
      <c r="AD31" s="84">
        <f t="shared" si="8"/>
        <v>106</v>
      </c>
      <c r="AF31" s="15">
        <f t="shared" si="39"/>
        <v>106</v>
      </c>
      <c r="AG31" s="16"/>
      <c r="AH31" s="16">
        <f t="shared" si="29"/>
        <v>36250</v>
      </c>
      <c r="AI31" s="16"/>
      <c r="AJ31" s="84">
        <f t="shared" si="9"/>
        <v>106</v>
      </c>
      <c r="AL31" s="15">
        <f t="shared" si="40"/>
        <v>106</v>
      </c>
      <c r="AM31" s="16"/>
      <c r="AN31" s="16">
        <f t="shared" si="30"/>
        <v>9.504</v>
      </c>
      <c r="AO31" s="16"/>
      <c r="AP31" s="84">
        <f t="shared" si="10"/>
        <v>106</v>
      </c>
      <c r="AR31" s="15">
        <f t="shared" si="41"/>
        <v>106</v>
      </c>
      <c r="AS31" s="16"/>
      <c r="AT31" s="16">
        <f t="shared" si="31"/>
        <v>41.003</v>
      </c>
      <c r="AU31" s="16"/>
      <c r="AV31" s="84">
        <f t="shared" si="11"/>
        <v>106</v>
      </c>
      <c r="AX31" s="15">
        <f t="shared" si="42"/>
        <v>106</v>
      </c>
      <c r="AY31" s="16"/>
      <c r="AZ31" s="16">
        <f t="shared" si="32"/>
        <v>5.841</v>
      </c>
      <c r="BA31" s="16"/>
      <c r="BB31" s="84">
        <f t="shared" si="12"/>
        <v>106</v>
      </c>
      <c r="BD31" s="15">
        <f t="shared" si="43"/>
        <v>106</v>
      </c>
      <c r="BE31" s="16"/>
      <c r="BF31" s="16">
        <f t="shared" si="33"/>
        <v>22.036</v>
      </c>
      <c r="BG31" s="16"/>
      <c r="BH31" s="84">
        <f t="shared" si="13"/>
        <v>106</v>
      </c>
      <c r="BJ31" s="15">
        <f t="shared" si="44"/>
        <v>106</v>
      </c>
      <c r="BK31" s="16"/>
      <c r="BL31" s="16">
        <f t="shared" si="34"/>
        <v>37.651</v>
      </c>
      <c r="BM31" s="16"/>
      <c r="BN31" s="84">
        <f t="shared" si="14"/>
        <v>106</v>
      </c>
    </row>
    <row r="32" spans="8:66" ht="12.75">
      <c r="H32" s="15">
        <f t="shared" si="35"/>
        <v>107</v>
      </c>
      <c r="I32" s="16"/>
      <c r="J32" s="16">
        <f t="shared" si="25"/>
        <v>433.496</v>
      </c>
      <c r="K32" s="16"/>
      <c r="L32" s="84">
        <f t="shared" si="5"/>
        <v>107</v>
      </c>
      <c r="N32" s="15">
        <f t="shared" si="36"/>
        <v>107</v>
      </c>
      <c r="O32" s="16"/>
      <c r="P32" s="16">
        <f t="shared" si="26"/>
        <v>20.881</v>
      </c>
      <c r="Q32" s="16"/>
      <c r="R32" s="84">
        <f t="shared" si="6"/>
        <v>107</v>
      </c>
      <c r="T32" s="15">
        <f t="shared" si="37"/>
        <v>107</v>
      </c>
      <c r="U32" s="16"/>
      <c r="V32" s="16">
        <f t="shared" si="27"/>
        <v>73933</v>
      </c>
      <c r="W32" s="16"/>
      <c r="X32" s="84">
        <f t="shared" si="7"/>
        <v>107</v>
      </c>
      <c r="Z32" s="15">
        <f t="shared" si="38"/>
        <v>107</v>
      </c>
      <c r="AA32" s="16"/>
      <c r="AB32" s="16">
        <f t="shared" si="28"/>
        <v>33.367</v>
      </c>
      <c r="AC32" s="16"/>
      <c r="AD32" s="84">
        <f t="shared" si="8"/>
        <v>107</v>
      </c>
      <c r="AF32" s="15">
        <f t="shared" si="39"/>
        <v>107</v>
      </c>
      <c r="AG32" s="16"/>
      <c r="AH32" s="16">
        <f t="shared" si="29"/>
        <v>16.319</v>
      </c>
      <c r="AI32" s="16"/>
      <c r="AJ32" s="84">
        <f t="shared" si="9"/>
        <v>107</v>
      </c>
      <c r="AL32" s="15">
        <f t="shared" si="40"/>
        <v>107</v>
      </c>
      <c r="AM32" s="16"/>
      <c r="AN32" s="16">
        <f t="shared" si="30"/>
        <v>3575</v>
      </c>
      <c r="AO32" s="16"/>
      <c r="AP32" s="84">
        <f t="shared" si="10"/>
        <v>107</v>
      </c>
      <c r="AR32" s="15">
        <f t="shared" si="41"/>
        <v>107</v>
      </c>
      <c r="AS32" s="16"/>
      <c r="AT32" s="16">
        <f t="shared" si="31"/>
        <v>3.303</v>
      </c>
      <c r="AU32" s="16"/>
      <c r="AV32" s="84">
        <f t="shared" si="11"/>
        <v>107</v>
      </c>
      <c r="AX32" s="15">
        <f t="shared" si="42"/>
        <v>107</v>
      </c>
      <c r="AY32" s="16"/>
      <c r="AZ32" s="16">
        <f t="shared" si="32"/>
        <v>0.14</v>
      </c>
      <c r="BA32" s="16"/>
      <c r="BB32" s="84">
        <f t="shared" si="12"/>
        <v>107</v>
      </c>
      <c r="BD32" s="15">
        <f t="shared" si="43"/>
        <v>107</v>
      </c>
      <c r="BE32" s="16"/>
      <c r="BF32" s="16">
        <f t="shared" si="33"/>
        <v>20.575</v>
      </c>
      <c r="BG32" s="16"/>
      <c r="BH32" s="84">
        <f t="shared" si="13"/>
        <v>107</v>
      </c>
      <c r="BJ32" s="15">
        <f t="shared" si="44"/>
        <v>107</v>
      </c>
      <c r="BK32" s="16"/>
      <c r="BL32" s="16">
        <f t="shared" si="34"/>
        <v>275.73</v>
      </c>
      <c r="BM32" s="16"/>
      <c r="BN32" s="84">
        <f t="shared" si="14"/>
        <v>107</v>
      </c>
    </row>
    <row r="33" spans="8:66" ht="12.75">
      <c r="H33" s="15">
        <f t="shared" si="35"/>
        <v>108</v>
      </c>
      <c r="I33" s="16"/>
      <c r="J33" s="16">
        <f t="shared" si="25"/>
        <v>3.524</v>
      </c>
      <c r="K33" s="16"/>
      <c r="L33" s="84">
        <f t="shared" si="5"/>
        <v>108</v>
      </c>
      <c r="N33" s="15">
        <f t="shared" si="36"/>
        <v>108</v>
      </c>
      <c r="O33" s="16"/>
      <c r="P33" s="16">
        <f t="shared" si="26"/>
        <v>233.039</v>
      </c>
      <c r="Q33" s="16"/>
      <c r="R33" s="84">
        <f t="shared" si="6"/>
        <v>108</v>
      </c>
      <c r="T33" s="15">
        <f t="shared" si="37"/>
        <v>108</v>
      </c>
      <c r="U33" s="16"/>
      <c r="V33" s="16">
        <f t="shared" si="27"/>
        <v>260530</v>
      </c>
      <c r="W33" s="16"/>
      <c r="X33" s="84">
        <f t="shared" si="7"/>
        <v>108</v>
      </c>
      <c r="Z33" s="15">
        <f t="shared" si="38"/>
        <v>108</v>
      </c>
      <c r="AA33" s="16"/>
      <c r="AB33" s="16">
        <f t="shared" si="28"/>
        <v>38.034</v>
      </c>
      <c r="AC33" s="16"/>
      <c r="AD33" s="84">
        <f t="shared" si="8"/>
        <v>108</v>
      </c>
      <c r="AF33" s="15">
        <f t="shared" si="39"/>
        <v>108</v>
      </c>
      <c r="AG33" s="16"/>
      <c r="AH33" s="16">
        <f t="shared" si="29"/>
        <v>182.001</v>
      </c>
      <c r="AI33" s="16"/>
      <c r="AJ33" s="84">
        <f t="shared" si="9"/>
        <v>108</v>
      </c>
      <c r="AL33" s="15">
        <f t="shared" si="40"/>
        <v>108</v>
      </c>
      <c r="AM33" s="16"/>
      <c r="AN33" s="16">
        <f t="shared" si="30"/>
        <v>4.209</v>
      </c>
      <c r="AO33" s="16"/>
      <c r="AP33" s="84">
        <f t="shared" si="10"/>
        <v>108</v>
      </c>
      <c r="AR33" s="15">
        <f t="shared" si="41"/>
        <v>108</v>
      </c>
      <c r="AS33" s="16"/>
      <c r="AT33" s="16">
        <f t="shared" si="31"/>
        <v>460.243</v>
      </c>
      <c r="AU33" s="16"/>
      <c r="AV33" s="84">
        <f t="shared" si="11"/>
        <v>108</v>
      </c>
      <c r="AX33" s="15">
        <f t="shared" si="42"/>
        <v>108</v>
      </c>
      <c r="AY33" s="16"/>
      <c r="AZ33" s="16">
        <f t="shared" si="32"/>
        <v>239028.5</v>
      </c>
      <c r="BA33" s="16"/>
      <c r="BB33" s="84">
        <f t="shared" si="12"/>
        <v>108</v>
      </c>
      <c r="BD33" s="15">
        <f t="shared" si="43"/>
        <v>108</v>
      </c>
      <c r="BE33" s="16"/>
      <c r="BF33" s="16">
        <f t="shared" si="33"/>
        <v>31.907</v>
      </c>
      <c r="BG33" s="16"/>
      <c r="BH33" s="84">
        <f t="shared" si="13"/>
        <v>108</v>
      </c>
      <c r="BJ33" s="15">
        <f t="shared" si="44"/>
        <v>108</v>
      </c>
      <c r="BK33" s="16"/>
      <c r="BL33" s="16">
        <f t="shared" si="34"/>
        <v>452515</v>
      </c>
      <c r="BM33" s="16"/>
      <c r="BN33" s="84">
        <f t="shared" si="14"/>
        <v>108</v>
      </c>
    </row>
    <row r="34" spans="8:66" ht="12.75">
      <c r="H34" s="15">
        <f t="shared" si="35"/>
        <v>109</v>
      </c>
      <c r="I34" s="16"/>
      <c r="J34" s="16">
        <f t="shared" si="25"/>
        <v>39500.04</v>
      </c>
      <c r="K34" s="16"/>
      <c r="L34" s="84">
        <f t="shared" si="5"/>
        <v>109</v>
      </c>
      <c r="N34" s="15">
        <f t="shared" si="36"/>
        <v>109</v>
      </c>
      <c r="O34" s="16"/>
      <c r="P34" s="16">
        <f t="shared" si="26"/>
        <v>16000.001</v>
      </c>
      <c r="Q34" s="16"/>
      <c r="R34" s="84">
        <f t="shared" si="6"/>
        <v>109</v>
      </c>
      <c r="T34" s="15">
        <f t="shared" si="37"/>
        <v>109</v>
      </c>
      <c r="U34" s="16"/>
      <c r="V34" s="16">
        <f t="shared" si="27"/>
        <v>43</v>
      </c>
      <c r="W34" s="16"/>
      <c r="X34" s="84">
        <f t="shared" si="7"/>
        <v>109</v>
      </c>
      <c r="Z34" s="15">
        <f t="shared" si="38"/>
        <v>109</v>
      </c>
      <c r="AA34" s="16"/>
      <c r="AB34" s="16">
        <f t="shared" si="28"/>
        <v>23500.03</v>
      </c>
      <c r="AC34" s="16"/>
      <c r="AD34" s="84">
        <f t="shared" si="8"/>
        <v>109</v>
      </c>
      <c r="AF34" s="15">
        <f t="shared" si="39"/>
        <v>109</v>
      </c>
      <c r="AG34" s="16"/>
      <c r="AH34" s="16">
        <f t="shared" si="29"/>
        <v>23000016</v>
      </c>
      <c r="AI34" s="16"/>
      <c r="AJ34" s="84">
        <f t="shared" si="9"/>
        <v>109</v>
      </c>
      <c r="AL34" s="15">
        <f t="shared" si="40"/>
        <v>109</v>
      </c>
      <c r="AM34" s="16"/>
      <c r="AN34" s="16">
        <f t="shared" si="30"/>
        <v>8500.213</v>
      </c>
      <c r="AO34" s="16"/>
      <c r="AP34" s="84">
        <f t="shared" si="10"/>
        <v>109</v>
      </c>
      <c r="AR34" s="15">
        <f t="shared" si="41"/>
        <v>109</v>
      </c>
      <c r="AS34" s="16"/>
      <c r="AT34" s="16">
        <f t="shared" si="31"/>
        <v>42000.014</v>
      </c>
      <c r="AU34" s="16"/>
      <c r="AV34" s="84">
        <f t="shared" si="11"/>
        <v>109</v>
      </c>
      <c r="AX34" s="15">
        <f t="shared" si="42"/>
        <v>109</v>
      </c>
      <c r="AY34" s="16"/>
      <c r="AZ34" s="16">
        <f t="shared" si="32"/>
        <v>35000.449</v>
      </c>
      <c r="BA34" s="16"/>
      <c r="BB34" s="84">
        <f t="shared" si="12"/>
        <v>109</v>
      </c>
      <c r="BD34" s="15">
        <f t="shared" si="43"/>
        <v>109</v>
      </c>
      <c r="BE34" s="16"/>
      <c r="BF34" s="16">
        <f t="shared" si="33"/>
        <v>7000.022</v>
      </c>
      <c r="BG34" s="16"/>
      <c r="BH34" s="84">
        <f t="shared" si="13"/>
        <v>109</v>
      </c>
      <c r="BJ34" s="15">
        <f t="shared" si="44"/>
        <v>109</v>
      </c>
      <c r="BK34" s="16"/>
      <c r="BL34" s="16">
        <f t="shared" si="34"/>
        <v>25000.44</v>
      </c>
      <c r="BM34" s="16"/>
      <c r="BN34" s="84">
        <f t="shared" si="14"/>
        <v>109</v>
      </c>
    </row>
    <row r="35" spans="8:66" ht="12.75">
      <c r="H35" s="15">
        <f t="shared" si="35"/>
        <v>110</v>
      </c>
      <c r="I35" s="16"/>
      <c r="J35" s="16">
        <f t="shared" si="25"/>
        <v>383007.5</v>
      </c>
      <c r="K35" s="16"/>
      <c r="L35" s="84">
        <f t="shared" si="5"/>
        <v>110</v>
      </c>
      <c r="N35" s="15">
        <f t="shared" si="36"/>
        <v>110</v>
      </c>
      <c r="O35" s="16"/>
      <c r="P35" s="16">
        <f t="shared" si="26"/>
        <v>57.885</v>
      </c>
      <c r="Q35" s="16"/>
      <c r="R35" s="84">
        <f t="shared" si="6"/>
        <v>110</v>
      </c>
      <c r="T35" s="15">
        <f t="shared" si="37"/>
        <v>110</v>
      </c>
      <c r="U35" s="16"/>
      <c r="V35" s="16">
        <f t="shared" si="27"/>
        <v>1.526</v>
      </c>
      <c r="W35" s="16"/>
      <c r="X35" s="84">
        <f t="shared" si="7"/>
        <v>110</v>
      </c>
      <c r="Z35" s="15">
        <f t="shared" si="38"/>
        <v>110</v>
      </c>
      <c r="AA35" s="16"/>
      <c r="AB35" s="16">
        <f t="shared" si="28"/>
        <v>17.528</v>
      </c>
      <c r="AC35" s="16"/>
      <c r="AD35" s="84">
        <f t="shared" si="8"/>
        <v>110</v>
      </c>
      <c r="AF35" s="15">
        <f t="shared" si="39"/>
        <v>110</v>
      </c>
      <c r="AG35" s="16"/>
      <c r="AH35" s="16">
        <f t="shared" si="29"/>
        <v>1.023</v>
      </c>
      <c r="AI35" s="16"/>
      <c r="AJ35" s="84">
        <f t="shared" si="9"/>
        <v>110</v>
      </c>
      <c r="AL35" s="15">
        <f t="shared" si="40"/>
        <v>110</v>
      </c>
      <c r="AM35" s="16"/>
      <c r="AN35" s="16">
        <f t="shared" si="30"/>
        <v>73.506</v>
      </c>
      <c r="AO35" s="16"/>
      <c r="AP35" s="84">
        <f t="shared" si="10"/>
        <v>110</v>
      </c>
      <c r="AR35" s="15">
        <f t="shared" si="41"/>
        <v>110</v>
      </c>
      <c r="AS35" s="16"/>
      <c r="AT35" s="16">
        <f t="shared" si="31"/>
        <v>3002.5</v>
      </c>
      <c r="AU35" s="16"/>
      <c r="AV35" s="84">
        <f t="shared" si="11"/>
        <v>110</v>
      </c>
      <c r="AX35" s="15">
        <f t="shared" si="42"/>
        <v>110</v>
      </c>
      <c r="AY35" s="16"/>
      <c r="AZ35" s="16">
        <f t="shared" si="32"/>
        <v>240.138</v>
      </c>
      <c r="BA35" s="16"/>
      <c r="BB35" s="84">
        <f t="shared" si="12"/>
        <v>110</v>
      </c>
      <c r="BD35" s="15">
        <f t="shared" si="43"/>
        <v>110</v>
      </c>
      <c r="BE35" s="16"/>
      <c r="BF35" s="16">
        <f t="shared" si="33"/>
        <v>3036</v>
      </c>
      <c r="BG35" s="16"/>
      <c r="BH35" s="84">
        <f t="shared" si="13"/>
        <v>110</v>
      </c>
      <c r="BJ35" s="15">
        <f t="shared" si="44"/>
        <v>110</v>
      </c>
      <c r="BK35" s="16"/>
      <c r="BL35" s="16">
        <f t="shared" si="34"/>
        <v>0.011</v>
      </c>
      <c r="BM35" s="16"/>
      <c r="BN35" s="84">
        <f t="shared" si="14"/>
        <v>110</v>
      </c>
    </row>
    <row r="36" spans="8:66" ht="12.75">
      <c r="H36" s="15">
        <f t="shared" si="35"/>
        <v>111</v>
      </c>
      <c r="I36" s="16"/>
      <c r="J36" s="16">
        <f t="shared" si="25"/>
        <v>9544500</v>
      </c>
      <c r="K36" s="16"/>
      <c r="L36" s="84">
        <f t="shared" si="5"/>
        <v>111</v>
      </c>
      <c r="N36" s="15">
        <f t="shared" si="36"/>
        <v>111</v>
      </c>
      <c r="O36" s="16"/>
      <c r="P36" s="16">
        <f t="shared" si="26"/>
        <v>41540500</v>
      </c>
      <c r="Q36" s="16"/>
      <c r="R36" s="84">
        <f t="shared" si="6"/>
        <v>111</v>
      </c>
      <c r="T36" s="15">
        <f t="shared" si="37"/>
        <v>111</v>
      </c>
      <c r="U36" s="16"/>
      <c r="V36" s="16">
        <f t="shared" si="27"/>
        <v>48503000</v>
      </c>
      <c r="W36" s="16"/>
      <c r="X36" s="84">
        <f t="shared" si="7"/>
        <v>111</v>
      </c>
      <c r="Z36" s="15">
        <f t="shared" si="38"/>
        <v>111</v>
      </c>
      <c r="AA36" s="16"/>
      <c r="AB36" s="16">
        <f t="shared" si="28"/>
        <v>10.003</v>
      </c>
      <c r="AC36" s="16"/>
      <c r="AD36" s="84">
        <f t="shared" si="8"/>
        <v>111</v>
      </c>
      <c r="AF36" s="15">
        <f t="shared" si="39"/>
        <v>111</v>
      </c>
      <c r="AG36" s="16"/>
      <c r="AH36" s="16">
        <f t="shared" si="29"/>
        <v>32.156</v>
      </c>
      <c r="AI36" s="16"/>
      <c r="AJ36" s="84">
        <f t="shared" si="9"/>
        <v>111</v>
      </c>
      <c r="AL36" s="15">
        <f t="shared" si="40"/>
        <v>111</v>
      </c>
      <c r="AM36" s="16"/>
      <c r="AN36" s="16">
        <f t="shared" si="30"/>
        <v>12.003</v>
      </c>
      <c r="AO36" s="16"/>
      <c r="AP36" s="84">
        <f t="shared" si="10"/>
        <v>111</v>
      </c>
      <c r="AR36" s="15">
        <f t="shared" si="41"/>
        <v>111</v>
      </c>
      <c r="AS36" s="16"/>
      <c r="AT36" s="16">
        <f t="shared" si="31"/>
        <v>14022.5</v>
      </c>
      <c r="AU36" s="16"/>
      <c r="AV36" s="84">
        <f t="shared" si="11"/>
        <v>111</v>
      </c>
      <c r="AX36" s="15">
        <f t="shared" si="42"/>
        <v>111</v>
      </c>
      <c r="AY36" s="16"/>
      <c r="AZ36" s="16">
        <f t="shared" si="32"/>
        <v>5658500</v>
      </c>
      <c r="BA36" s="16"/>
      <c r="BB36" s="84">
        <f t="shared" si="12"/>
        <v>111</v>
      </c>
      <c r="BD36" s="15">
        <f t="shared" si="43"/>
        <v>111</v>
      </c>
      <c r="BE36" s="16"/>
      <c r="BF36" s="16">
        <f t="shared" si="33"/>
        <v>3.357</v>
      </c>
      <c r="BG36" s="16"/>
      <c r="BH36" s="84">
        <f t="shared" si="13"/>
        <v>111</v>
      </c>
      <c r="BJ36" s="15">
        <f t="shared" si="44"/>
        <v>111</v>
      </c>
      <c r="BK36" s="16"/>
      <c r="BL36" s="16">
        <f t="shared" si="34"/>
        <v>8.041</v>
      </c>
      <c r="BM36" s="16"/>
      <c r="BN36" s="84">
        <f t="shared" si="14"/>
        <v>111</v>
      </c>
    </row>
    <row r="37" spans="8:66" ht="12.75">
      <c r="H37" s="15">
        <f t="shared" si="35"/>
        <v>112</v>
      </c>
      <c r="I37" s="16"/>
      <c r="J37" s="16">
        <f t="shared" si="25"/>
        <v>0.274</v>
      </c>
      <c r="K37" s="16"/>
      <c r="L37" s="84">
        <f t="shared" si="5"/>
        <v>112</v>
      </c>
      <c r="N37" s="15">
        <f t="shared" si="36"/>
        <v>112</v>
      </c>
      <c r="O37" s="16"/>
      <c r="P37" s="16">
        <f t="shared" si="26"/>
        <v>0.039</v>
      </c>
      <c r="Q37" s="16"/>
      <c r="R37" s="84">
        <f t="shared" si="6"/>
        <v>112</v>
      </c>
      <c r="T37" s="15">
        <f t="shared" si="37"/>
        <v>112</v>
      </c>
      <c r="U37" s="16"/>
      <c r="V37" s="16">
        <f t="shared" si="27"/>
        <v>0.013</v>
      </c>
      <c r="W37" s="16"/>
      <c r="X37" s="84">
        <f t="shared" si="7"/>
        <v>112</v>
      </c>
      <c r="Z37" s="15">
        <f t="shared" si="38"/>
        <v>112</v>
      </c>
      <c r="AA37" s="16"/>
      <c r="AB37" s="16">
        <f t="shared" si="28"/>
        <v>0.293</v>
      </c>
      <c r="AC37" s="16"/>
      <c r="AD37" s="84">
        <f t="shared" si="8"/>
        <v>112</v>
      </c>
      <c r="AF37" s="15">
        <f t="shared" si="39"/>
        <v>112</v>
      </c>
      <c r="AG37" s="16"/>
      <c r="AH37" s="16">
        <f t="shared" si="29"/>
        <v>0.211</v>
      </c>
      <c r="AI37" s="16"/>
      <c r="AJ37" s="84">
        <f t="shared" si="9"/>
        <v>112</v>
      </c>
      <c r="AL37" s="15">
        <f t="shared" si="40"/>
        <v>112</v>
      </c>
      <c r="AM37" s="16"/>
      <c r="AN37" s="16">
        <f t="shared" si="30"/>
        <v>0.003</v>
      </c>
      <c r="AO37" s="16"/>
      <c r="AP37" s="84">
        <f t="shared" si="10"/>
        <v>112</v>
      </c>
      <c r="AR37" s="15">
        <f t="shared" si="41"/>
        <v>112</v>
      </c>
      <c r="AS37" s="16"/>
      <c r="AT37" s="16">
        <f t="shared" si="31"/>
        <v>0.174</v>
      </c>
      <c r="AU37" s="16"/>
      <c r="AV37" s="84">
        <f t="shared" si="11"/>
        <v>112</v>
      </c>
      <c r="AX37" s="15">
        <f t="shared" si="42"/>
        <v>112</v>
      </c>
      <c r="AY37" s="16"/>
      <c r="AZ37" s="16">
        <f t="shared" si="32"/>
        <v>0.36</v>
      </c>
      <c r="BA37" s="16"/>
      <c r="BB37" s="84">
        <f t="shared" si="12"/>
        <v>112</v>
      </c>
      <c r="BD37" s="15">
        <f t="shared" si="43"/>
        <v>112</v>
      </c>
      <c r="BE37" s="16"/>
      <c r="BF37" s="16">
        <f t="shared" si="33"/>
        <v>0.491</v>
      </c>
      <c r="BG37" s="16"/>
      <c r="BH37" s="84">
        <f t="shared" si="13"/>
        <v>112</v>
      </c>
      <c r="BJ37" s="15">
        <f t="shared" si="44"/>
        <v>112</v>
      </c>
      <c r="BK37" s="16"/>
      <c r="BL37" s="16">
        <f t="shared" si="34"/>
        <v>0.177</v>
      </c>
      <c r="BM37" s="16"/>
      <c r="BN37" s="84">
        <f t="shared" si="14"/>
        <v>112</v>
      </c>
    </row>
    <row r="38" spans="8:66" ht="12.75">
      <c r="H38" s="15">
        <f t="shared" si="35"/>
        <v>113</v>
      </c>
      <c r="I38" s="16"/>
      <c r="J38" s="16">
        <f t="shared" si="25"/>
        <v>452.868</v>
      </c>
      <c r="K38" s="16"/>
      <c r="L38" s="84">
        <f t="shared" si="5"/>
        <v>113</v>
      </c>
      <c r="N38" s="15">
        <f t="shared" si="36"/>
        <v>113</v>
      </c>
      <c r="O38" s="16"/>
      <c r="P38" s="16">
        <f t="shared" si="26"/>
        <v>32.362</v>
      </c>
      <c r="Q38" s="16"/>
      <c r="R38" s="84">
        <f t="shared" si="6"/>
        <v>113</v>
      </c>
      <c r="T38" s="15">
        <f t="shared" si="37"/>
        <v>113</v>
      </c>
      <c r="U38" s="16"/>
      <c r="V38" s="16">
        <f t="shared" si="27"/>
        <v>1.886</v>
      </c>
      <c r="W38" s="16"/>
      <c r="X38" s="84">
        <f t="shared" si="7"/>
        <v>113</v>
      </c>
      <c r="Z38" s="15">
        <f t="shared" si="38"/>
        <v>113</v>
      </c>
      <c r="AA38" s="16"/>
      <c r="AB38" s="16">
        <f t="shared" si="28"/>
        <v>0.038</v>
      </c>
      <c r="AC38" s="16"/>
      <c r="AD38" s="84">
        <f t="shared" si="8"/>
        <v>113</v>
      </c>
      <c r="AF38" s="15">
        <f t="shared" si="39"/>
        <v>113</v>
      </c>
      <c r="AG38" s="16"/>
      <c r="AH38" s="16">
        <f t="shared" si="29"/>
        <v>0</v>
      </c>
      <c r="AI38" s="16"/>
      <c r="AJ38" s="84">
        <f t="shared" si="9"/>
        <v>113</v>
      </c>
      <c r="AL38" s="15">
        <f t="shared" si="40"/>
        <v>113</v>
      </c>
      <c r="AM38" s="16"/>
      <c r="AN38" s="16">
        <f t="shared" si="30"/>
        <v>0.287</v>
      </c>
      <c r="AO38" s="16"/>
      <c r="AP38" s="84">
        <f t="shared" si="10"/>
        <v>113</v>
      </c>
      <c r="AR38" s="15">
        <f t="shared" si="41"/>
        <v>113</v>
      </c>
      <c r="AS38" s="16"/>
      <c r="AT38" s="16">
        <f t="shared" si="31"/>
        <v>0.479</v>
      </c>
      <c r="AU38" s="16"/>
      <c r="AV38" s="84">
        <f t="shared" si="11"/>
        <v>113</v>
      </c>
      <c r="AX38" s="15">
        <f t="shared" si="42"/>
        <v>113</v>
      </c>
      <c r="AY38" s="16"/>
      <c r="AZ38" s="16">
        <f t="shared" si="32"/>
        <v>376.755</v>
      </c>
      <c r="BA38" s="16"/>
      <c r="BB38" s="84">
        <f t="shared" si="12"/>
        <v>113</v>
      </c>
      <c r="BD38" s="15">
        <f t="shared" si="43"/>
        <v>113</v>
      </c>
      <c r="BE38" s="16"/>
      <c r="BF38" s="16">
        <f t="shared" si="33"/>
        <v>329.271</v>
      </c>
      <c r="BG38" s="16"/>
      <c r="BH38" s="84">
        <f t="shared" si="13"/>
        <v>113</v>
      </c>
      <c r="BJ38" s="15">
        <f t="shared" si="44"/>
        <v>113</v>
      </c>
      <c r="BK38" s="16"/>
      <c r="BL38" s="16">
        <f t="shared" si="34"/>
        <v>1.351</v>
      </c>
      <c r="BM38" s="16"/>
      <c r="BN38" s="84">
        <f t="shared" si="14"/>
        <v>113</v>
      </c>
    </row>
    <row r="39" spans="8:66" ht="12.75">
      <c r="H39" s="15">
        <f t="shared" si="35"/>
        <v>114</v>
      </c>
      <c r="I39" s="16"/>
      <c r="J39" s="16">
        <f t="shared" si="25"/>
        <v>3.004</v>
      </c>
      <c r="K39" s="16"/>
      <c r="L39" s="84">
        <f t="shared" si="5"/>
        <v>114</v>
      </c>
      <c r="N39" s="15">
        <f t="shared" si="36"/>
        <v>114</v>
      </c>
      <c r="O39" s="16"/>
      <c r="P39" s="16">
        <f t="shared" si="26"/>
        <v>2503133.5</v>
      </c>
      <c r="Q39" s="16"/>
      <c r="R39" s="84">
        <f t="shared" si="6"/>
        <v>114</v>
      </c>
      <c r="T39" s="15">
        <f t="shared" si="37"/>
        <v>114</v>
      </c>
      <c r="U39" s="16"/>
      <c r="V39" s="16">
        <f t="shared" si="27"/>
        <v>3.512</v>
      </c>
      <c r="W39" s="16"/>
      <c r="X39" s="84">
        <f t="shared" si="7"/>
        <v>114</v>
      </c>
      <c r="Z39" s="15">
        <f t="shared" si="38"/>
        <v>114</v>
      </c>
      <c r="AA39" s="16"/>
      <c r="AB39" s="16">
        <f t="shared" si="28"/>
        <v>2765</v>
      </c>
      <c r="AC39" s="16"/>
      <c r="AD39" s="84">
        <f t="shared" si="8"/>
        <v>114</v>
      </c>
      <c r="AF39" s="15">
        <f t="shared" si="39"/>
        <v>114</v>
      </c>
      <c r="AG39" s="16"/>
      <c r="AH39" s="16">
        <f t="shared" si="29"/>
        <v>4004.341</v>
      </c>
      <c r="AI39" s="16"/>
      <c r="AJ39" s="84">
        <f t="shared" si="9"/>
        <v>114</v>
      </c>
      <c r="AL39" s="15">
        <f t="shared" si="40"/>
        <v>114</v>
      </c>
      <c r="AM39" s="16"/>
      <c r="AN39" s="16">
        <f t="shared" si="30"/>
        <v>2901.537</v>
      </c>
      <c r="AO39" s="16"/>
      <c r="AP39" s="84">
        <f t="shared" si="10"/>
        <v>114</v>
      </c>
      <c r="AR39" s="15">
        <f t="shared" si="41"/>
        <v>114</v>
      </c>
      <c r="AS39" s="16"/>
      <c r="AT39" s="16">
        <f t="shared" si="31"/>
        <v>3003142.5</v>
      </c>
      <c r="AU39" s="16"/>
      <c r="AV39" s="84">
        <f t="shared" si="11"/>
        <v>114</v>
      </c>
      <c r="AX39" s="15">
        <f t="shared" si="42"/>
        <v>114</v>
      </c>
      <c r="AY39" s="16"/>
      <c r="AZ39" s="16">
        <f t="shared" si="32"/>
        <v>2542.613</v>
      </c>
      <c r="BA39" s="16"/>
      <c r="BB39" s="84">
        <f t="shared" si="12"/>
        <v>114</v>
      </c>
      <c r="BD39" s="15">
        <f t="shared" si="43"/>
        <v>114</v>
      </c>
      <c r="BE39" s="16"/>
      <c r="BF39" s="16">
        <f t="shared" si="33"/>
        <v>3533504</v>
      </c>
      <c r="BG39" s="16"/>
      <c r="BH39" s="84">
        <f t="shared" si="13"/>
        <v>114</v>
      </c>
      <c r="BJ39" s="15">
        <f t="shared" si="44"/>
        <v>114</v>
      </c>
      <c r="BK39" s="16"/>
      <c r="BL39" s="16">
        <f t="shared" si="34"/>
        <v>3000.178</v>
      </c>
      <c r="BM39" s="16"/>
      <c r="BN39" s="84">
        <f t="shared" si="14"/>
        <v>114</v>
      </c>
    </row>
    <row r="40" spans="8:66" ht="12.75">
      <c r="H40" s="15">
        <f t="shared" si="35"/>
        <v>115</v>
      </c>
      <c r="I40" s="16"/>
      <c r="J40" s="16">
        <f t="shared" si="25"/>
        <v>5500.035</v>
      </c>
      <c r="K40" s="16"/>
      <c r="L40" s="84">
        <f t="shared" si="5"/>
        <v>115</v>
      </c>
      <c r="N40" s="15">
        <f t="shared" si="36"/>
        <v>115</v>
      </c>
      <c r="O40" s="16"/>
      <c r="P40" s="16">
        <f t="shared" si="26"/>
        <v>19.5</v>
      </c>
      <c r="Q40" s="16"/>
      <c r="R40" s="84">
        <f t="shared" si="6"/>
        <v>115</v>
      </c>
      <c r="T40" s="15">
        <f t="shared" si="37"/>
        <v>115</v>
      </c>
      <c r="U40" s="16"/>
      <c r="V40" s="16">
        <f t="shared" si="27"/>
        <v>7000.324</v>
      </c>
      <c r="W40" s="16"/>
      <c r="X40" s="84">
        <f t="shared" si="7"/>
        <v>115</v>
      </c>
      <c r="Z40" s="15">
        <f t="shared" si="38"/>
        <v>115</v>
      </c>
      <c r="AA40" s="16"/>
      <c r="AB40" s="16">
        <f t="shared" si="28"/>
        <v>45</v>
      </c>
      <c r="AC40" s="16"/>
      <c r="AD40" s="84">
        <f t="shared" si="8"/>
        <v>115</v>
      </c>
      <c r="AF40" s="15">
        <f t="shared" si="39"/>
        <v>115</v>
      </c>
      <c r="AG40" s="16"/>
      <c r="AH40" s="16">
        <f t="shared" si="29"/>
        <v>43500.182</v>
      </c>
      <c r="AI40" s="16"/>
      <c r="AJ40" s="84">
        <f t="shared" si="9"/>
        <v>115</v>
      </c>
      <c r="AL40" s="15">
        <f t="shared" si="40"/>
        <v>115</v>
      </c>
      <c r="AM40" s="16"/>
      <c r="AN40" s="16">
        <f t="shared" si="30"/>
        <v>20500.028</v>
      </c>
      <c r="AO40" s="16"/>
      <c r="AP40" s="84">
        <f t="shared" si="10"/>
        <v>115</v>
      </c>
      <c r="AR40" s="15">
        <f t="shared" si="41"/>
        <v>115</v>
      </c>
      <c r="AS40" s="16"/>
      <c r="AT40" s="16">
        <f t="shared" si="31"/>
        <v>42500.01</v>
      </c>
      <c r="AU40" s="16"/>
      <c r="AV40" s="84">
        <f t="shared" si="11"/>
        <v>115</v>
      </c>
      <c r="AX40" s="15">
        <f t="shared" si="42"/>
        <v>115</v>
      </c>
      <c r="AY40" s="16"/>
      <c r="AZ40" s="16">
        <f t="shared" si="32"/>
        <v>1.37</v>
      </c>
      <c r="BA40" s="16"/>
      <c r="BB40" s="84">
        <f t="shared" si="12"/>
        <v>115</v>
      </c>
      <c r="BD40" s="15">
        <f t="shared" si="43"/>
        <v>115</v>
      </c>
      <c r="BE40" s="16"/>
      <c r="BF40" s="16">
        <f t="shared" si="33"/>
        <v>13500.019</v>
      </c>
      <c r="BG40" s="16"/>
      <c r="BH40" s="84">
        <f t="shared" si="13"/>
        <v>115</v>
      </c>
      <c r="BJ40" s="15">
        <f t="shared" si="44"/>
        <v>115</v>
      </c>
      <c r="BK40" s="16"/>
      <c r="BL40" s="16">
        <f t="shared" si="34"/>
        <v>4.5</v>
      </c>
      <c r="BM40" s="16"/>
      <c r="BN40" s="84">
        <f t="shared" si="14"/>
        <v>115</v>
      </c>
    </row>
    <row r="41" spans="8:66" ht="12.75">
      <c r="H41" s="15">
        <f t="shared" si="35"/>
        <v>116</v>
      </c>
      <c r="I41" s="16"/>
      <c r="J41" s="16">
        <f t="shared" si="25"/>
        <v>3003.5</v>
      </c>
      <c r="K41" s="16"/>
      <c r="L41" s="84">
        <f t="shared" si="5"/>
        <v>116</v>
      </c>
      <c r="N41" s="15">
        <f t="shared" si="36"/>
        <v>116</v>
      </c>
      <c r="O41" s="16"/>
      <c r="P41" s="16">
        <f t="shared" si="26"/>
        <v>3502</v>
      </c>
      <c r="Q41" s="16"/>
      <c r="R41" s="84">
        <f t="shared" si="6"/>
        <v>116</v>
      </c>
      <c r="T41" s="15">
        <f t="shared" si="37"/>
        <v>116</v>
      </c>
      <c r="U41" s="16"/>
      <c r="V41" s="16">
        <f t="shared" si="27"/>
        <v>36502</v>
      </c>
      <c r="W41" s="16"/>
      <c r="X41" s="84">
        <f t="shared" si="7"/>
        <v>116</v>
      </c>
      <c r="Z41" s="15">
        <f t="shared" si="38"/>
        <v>116</v>
      </c>
      <c r="AA41" s="16"/>
      <c r="AB41" s="16">
        <f t="shared" si="28"/>
        <v>39000.5</v>
      </c>
      <c r="AC41" s="16"/>
      <c r="AD41" s="84">
        <f t="shared" si="8"/>
        <v>116</v>
      </c>
      <c r="AF41" s="15">
        <f t="shared" si="39"/>
        <v>116</v>
      </c>
      <c r="AG41" s="16"/>
      <c r="AH41" s="16">
        <f t="shared" si="29"/>
        <v>37549</v>
      </c>
      <c r="AI41" s="16"/>
      <c r="AJ41" s="84">
        <f t="shared" si="9"/>
        <v>116</v>
      </c>
      <c r="AL41" s="15">
        <f t="shared" si="40"/>
        <v>116</v>
      </c>
      <c r="AM41" s="16"/>
      <c r="AN41" s="16">
        <f t="shared" si="30"/>
        <v>33.003</v>
      </c>
      <c r="AO41" s="16"/>
      <c r="AP41" s="84">
        <f t="shared" si="10"/>
        <v>116</v>
      </c>
      <c r="AR41" s="15">
        <f t="shared" si="41"/>
        <v>116</v>
      </c>
      <c r="AS41" s="16"/>
      <c r="AT41" s="16">
        <f t="shared" si="31"/>
        <v>0.349</v>
      </c>
      <c r="AU41" s="16"/>
      <c r="AV41" s="84">
        <f t="shared" si="11"/>
        <v>116</v>
      </c>
      <c r="AX41" s="15">
        <f t="shared" si="42"/>
        <v>116</v>
      </c>
      <c r="AY41" s="16"/>
      <c r="AZ41" s="16">
        <f t="shared" si="32"/>
        <v>40193</v>
      </c>
      <c r="BA41" s="16"/>
      <c r="BB41" s="84">
        <f t="shared" si="12"/>
        <v>116</v>
      </c>
      <c r="BD41" s="15">
        <f t="shared" si="43"/>
        <v>116</v>
      </c>
      <c r="BE41" s="16"/>
      <c r="BF41" s="16">
        <f t="shared" si="33"/>
        <v>26515</v>
      </c>
      <c r="BG41" s="16"/>
      <c r="BH41" s="84">
        <f t="shared" si="13"/>
        <v>116</v>
      </c>
      <c r="BJ41" s="15">
        <f t="shared" si="44"/>
        <v>116</v>
      </c>
      <c r="BK41" s="16"/>
      <c r="BL41" s="16">
        <f t="shared" si="34"/>
        <v>43.048</v>
      </c>
      <c r="BM41" s="16"/>
      <c r="BN41" s="84">
        <f t="shared" si="14"/>
        <v>116</v>
      </c>
    </row>
    <row r="42" spans="8:66" ht="12.75">
      <c r="H42" s="15">
        <f t="shared" si="35"/>
        <v>117</v>
      </c>
      <c r="I42" s="16"/>
      <c r="J42" s="16">
        <f t="shared" si="25"/>
        <v>1500</v>
      </c>
      <c r="K42" s="16"/>
      <c r="L42" s="84">
        <f t="shared" si="5"/>
        <v>117</v>
      </c>
      <c r="N42" s="15">
        <f t="shared" si="36"/>
        <v>117</v>
      </c>
      <c r="O42" s="16"/>
      <c r="P42" s="16">
        <f t="shared" si="26"/>
        <v>2716500</v>
      </c>
      <c r="Q42" s="16"/>
      <c r="R42" s="84">
        <f t="shared" si="6"/>
        <v>117</v>
      </c>
      <c r="T42" s="15">
        <f t="shared" si="37"/>
        <v>117</v>
      </c>
      <c r="U42" s="16"/>
      <c r="V42" s="16">
        <f t="shared" si="27"/>
        <v>29002000</v>
      </c>
      <c r="W42" s="16"/>
      <c r="X42" s="84">
        <f t="shared" si="7"/>
        <v>117</v>
      </c>
      <c r="Z42" s="15">
        <f t="shared" si="38"/>
        <v>117</v>
      </c>
      <c r="AA42" s="16"/>
      <c r="AB42" s="16">
        <f t="shared" si="28"/>
        <v>27516</v>
      </c>
      <c r="AC42" s="16"/>
      <c r="AD42" s="84">
        <f t="shared" si="8"/>
        <v>117</v>
      </c>
      <c r="AF42" s="15">
        <f t="shared" si="39"/>
        <v>117</v>
      </c>
      <c r="AG42" s="16"/>
      <c r="AH42" s="16">
        <f t="shared" si="29"/>
        <v>19000</v>
      </c>
      <c r="AI42" s="16"/>
      <c r="AJ42" s="84">
        <f t="shared" si="9"/>
        <v>117</v>
      </c>
      <c r="AL42" s="15">
        <f t="shared" si="40"/>
        <v>117</v>
      </c>
      <c r="AM42" s="16"/>
      <c r="AN42" s="16">
        <f t="shared" si="30"/>
        <v>3504.5</v>
      </c>
      <c r="AO42" s="16"/>
      <c r="AP42" s="84">
        <f t="shared" si="10"/>
        <v>117</v>
      </c>
      <c r="AR42" s="15">
        <f t="shared" si="41"/>
        <v>117</v>
      </c>
      <c r="AS42" s="16"/>
      <c r="AT42" s="16">
        <f t="shared" si="31"/>
        <v>11027500</v>
      </c>
      <c r="AU42" s="16"/>
      <c r="AV42" s="84">
        <f t="shared" si="11"/>
        <v>117</v>
      </c>
      <c r="AX42" s="15">
        <f t="shared" si="42"/>
        <v>117</v>
      </c>
      <c r="AY42" s="16"/>
      <c r="AZ42" s="16">
        <f t="shared" si="32"/>
        <v>249000.038</v>
      </c>
      <c r="BA42" s="16"/>
      <c r="BB42" s="84">
        <f t="shared" si="12"/>
        <v>117</v>
      </c>
      <c r="BD42" s="15">
        <f t="shared" si="43"/>
        <v>117</v>
      </c>
      <c r="BE42" s="16"/>
      <c r="BF42" s="16">
        <f t="shared" si="33"/>
        <v>10018.5</v>
      </c>
      <c r="BG42" s="16"/>
      <c r="BH42" s="84">
        <f t="shared" si="13"/>
        <v>117</v>
      </c>
      <c r="BJ42" s="15">
        <f t="shared" si="44"/>
        <v>117</v>
      </c>
      <c r="BK42" s="16"/>
      <c r="BL42" s="16">
        <f t="shared" si="34"/>
        <v>324543</v>
      </c>
      <c r="BM42" s="16"/>
      <c r="BN42" s="84">
        <f t="shared" si="14"/>
        <v>117</v>
      </c>
    </row>
    <row r="43" spans="8:66" ht="12.75">
      <c r="H43" s="15">
        <f t="shared" si="35"/>
        <v>118</v>
      </c>
      <c r="I43" s="16"/>
      <c r="J43" s="16">
        <f t="shared" si="25"/>
        <v>1.533</v>
      </c>
      <c r="K43" s="16"/>
      <c r="L43" s="84">
        <f t="shared" si="5"/>
        <v>118</v>
      </c>
      <c r="N43" s="15">
        <f t="shared" si="36"/>
        <v>118</v>
      </c>
      <c r="O43" s="16"/>
      <c r="P43" s="16">
        <f t="shared" si="26"/>
        <v>0.003</v>
      </c>
      <c r="Q43" s="16"/>
      <c r="R43" s="84">
        <f t="shared" si="6"/>
        <v>118</v>
      </c>
      <c r="T43" s="15">
        <f t="shared" si="37"/>
        <v>118</v>
      </c>
      <c r="U43" s="16"/>
      <c r="V43" s="16">
        <f t="shared" si="27"/>
        <v>0.515</v>
      </c>
      <c r="W43" s="16"/>
      <c r="X43" s="84">
        <f t="shared" si="7"/>
        <v>118</v>
      </c>
      <c r="Z43" s="15">
        <f t="shared" si="38"/>
        <v>118</v>
      </c>
      <c r="AA43" s="16"/>
      <c r="AB43" s="16">
        <f t="shared" si="28"/>
        <v>9.002</v>
      </c>
      <c r="AC43" s="16"/>
      <c r="AD43" s="84">
        <f t="shared" si="8"/>
        <v>118</v>
      </c>
      <c r="AF43" s="15">
        <f t="shared" si="39"/>
        <v>118</v>
      </c>
      <c r="AG43" s="16"/>
      <c r="AH43" s="16">
        <f t="shared" si="29"/>
        <v>430.503</v>
      </c>
      <c r="AI43" s="16"/>
      <c r="AJ43" s="84">
        <f t="shared" si="9"/>
        <v>118</v>
      </c>
      <c r="AL43" s="15">
        <f t="shared" si="40"/>
        <v>118</v>
      </c>
      <c r="AM43" s="16"/>
      <c r="AN43" s="16">
        <f t="shared" si="30"/>
        <v>13001.192</v>
      </c>
      <c r="AO43" s="16"/>
      <c r="AP43" s="84">
        <f t="shared" si="10"/>
        <v>118</v>
      </c>
      <c r="AR43" s="15">
        <f t="shared" si="41"/>
        <v>118</v>
      </c>
      <c r="AS43" s="16"/>
      <c r="AT43" s="16">
        <f t="shared" si="31"/>
        <v>2433.323</v>
      </c>
      <c r="AU43" s="16"/>
      <c r="AV43" s="84">
        <f t="shared" si="11"/>
        <v>118</v>
      </c>
      <c r="AX43" s="15">
        <f t="shared" si="42"/>
        <v>118</v>
      </c>
      <c r="AY43" s="16"/>
      <c r="AZ43" s="16">
        <f t="shared" si="32"/>
        <v>4498.174</v>
      </c>
      <c r="BA43" s="16"/>
      <c r="BB43" s="84">
        <f t="shared" si="12"/>
        <v>118</v>
      </c>
      <c r="BD43" s="15">
        <f t="shared" si="43"/>
        <v>118</v>
      </c>
      <c r="BE43" s="16"/>
      <c r="BF43" s="16">
        <f t="shared" si="33"/>
        <v>0.001</v>
      </c>
      <c r="BG43" s="16"/>
      <c r="BH43" s="84">
        <f t="shared" si="13"/>
        <v>118</v>
      </c>
      <c r="BJ43" s="15">
        <f t="shared" si="44"/>
        <v>118</v>
      </c>
      <c r="BK43" s="16"/>
      <c r="BL43" s="16">
        <f t="shared" si="34"/>
        <v>17048.889</v>
      </c>
      <c r="BM43" s="16"/>
      <c r="BN43" s="84">
        <f t="shared" si="14"/>
        <v>118</v>
      </c>
    </row>
    <row r="44" spans="8:66" ht="12.75">
      <c r="H44" s="15">
        <f t="shared" si="35"/>
        <v>119</v>
      </c>
      <c r="I44" s="16"/>
      <c r="J44" s="16">
        <f t="shared" si="25"/>
        <v>5503.5</v>
      </c>
      <c r="K44" s="16"/>
      <c r="L44" s="84">
        <f t="shared" si="5"/>
        <v>119</v>
      </c>
      <c r="N44" s="15">
        <f t="shared" si="36"/>
        <v>119</v>
      </c>
      <c r="O44" s="16"/>
      <c r="P44" s="16">
        <f t="shared" si="26"/>
        <v>11880.5</v>
      </c>
      <c r="Q44" s="16"/>
      <c r="R44" s="84">
        <f t="shared" si="6"/>
        <v>119</v>
      </c>
      <c r="T44" s="15">
        <f t="shared" si="37"/>
        <v>119</v>
      </c>
      <c r="U44" s="16"/>
      <c r="V44" s="16">
        <f t="shared" si="27"/>
        <v>39503.5</v>
      </c>
      <c r="W44" s="16"/>
      <c r="X44" s="84">
        <f t="shared" si="7"/>
        <v>119</v>
      </c>
      <c r="Z44" s="15">
        <f t="shared" si="38"/>
        <v>119</v>
      </c>
      <c r="AA44" s="16"/>
      <c r="AB44" s="16">
        <f t="shared" si="28"/>
        <v>37507</v>
      </c>
      <c r="AC44" s="16"/>
      <c r="AD44" s="84">
        <f t="shared" si="8"/>
        <v>119</v>
      </c>
      <c r="AF44" s="15">
        <f t="shared" si="39"/>
        <v>119</v>
      </c>
      <c r="AG44" s="16"/>
      <c r="AH44" s="16">
        <f t="shared" si="29"/>
        <v>3502</v>
      </c>
      <c r="AI44" s="16"/>
      <c r="AJ44" s="84">
        <f t="shared" si="9"/>
        <v>119</v>
      </c>
      <c r="AL44" s="15">
        <f t="shared" si="40"/>
        <v>119</v>
      </c>
      <c r="AM44" s="16"/>
      <c r="AN44" s="16">
        <f t="shared" si="30"/>
        <v>27531</v>
      </c>
      <c r="AO44" s="16"/>
      <c r="AP44" s="84">
        <f t="shared" si="10"/>
        <v>119</v>
      </c>
      <c r="AR44" s="15">
        <f t="shared" si="41"/>
        <v>119</v>
      </c>
      <c r="AS44" s="16"/>
      <c r="AT44" s="16">
        <f t="shared" si="31"/>
        <v>15425.5</v>
      </c>
      <c r="AU44" s="16"/>
      <c r="AV44" s="84">
        <f t="shared" si="11"/>
        <v>119</v>
      </c>
      <c r="AX44" s="15">
        <f t="shared" si="42"/>
        <v>119</v>
      </c>
      <c r="AY44" s="16"/>
      <c r="AZ44" s="16">
        <f t="shared" si="32"/>
        <v>5141</v>
      </c>
      <c r="BA44" s="16"/>
      <c r="BB44" s="84">
        <f t="shared" si="12"/>
        <v>119</v>
      </c>
      <c r="BD44" s="15">
        <f t="shared" si="43"/>
        <v>119</v>
      </c>
      <c r="BE44" s="16"/>
      <c r="BF44" s="16">
        <f t="shared" si="33"/>
        <v>31504.5</v>
      </c>
      <c r="BG44" s="16"/>
      <c r="BH44" s="84">
        <f t="shared" si="13"/>
        <v>119</v>
      </c>
      <c r="BJ44" s="15">
        <f t="shared" si="44"/>
        <v>119</v>
      </c>
      <c r="BK44" s="16"/>
      <c r="BL44" s="16">
        <f t="shared" si="34"/>
        <v>9022</v>
      </c>
      <c r="BM44" s="16"/>
      <c r="BN44" s="84">
        <f t="shared" si="14"/>
        <v>119</v>
      </c>
    </row>
    <row r="45" spans="8:66" ht="12.75">
      <c r="H45" s="15">
        <f t="shared" si="35"/>
        <v>120</v>
      </c>
      <c r="I45" s="16"/>
      <c r="J45" s="16">
        <f t="shared" si="25"/>
        <v>432.039</v>
      </c>
      <c r="K45" s="16"/>
      <c r="L45" s="84">
        <f t="shared" si="5"/>
        <v>120</v>
      </c>
      <c r="N45" s="15">
        <f t="shared" si="36"/>
        <v>120</v>
      </c>
      <c r="O45" s="16"/>
      <c r="P45" s="16">
        <f t="shared" si="26"/>
        <v>427.001</v>
      </c>
      <c r="Q45" s="16"/>
      <c r="R45" s="84">
        <f t="shared" si="6"/>
        <v>120</v>
      </c>
      <c r="T45" s="15">
        <f t="shared" si="37"/>
        <v>120</v>
      </c>
      <c r="U45" s="16"/>
      <c r="V45" s="16">
        <f t="shared" si="27"/>
        <v>36.01</v>
      </c>
      <c r="W45" s="16"/>
      <c r="X45" s="84">
        <f t="shared" si="7"/>
        <v>120</v>
      </c>
      <c r="Z45" s="15">
        <f t="shared" si="38"/>
        <v>120</v>
      </c>
      <c r="AA45" s="16"/>
      <c r="AB45" s="16">
        <f t="shared" si="28"/>
        <v>0.003</v>
      </c>
      <c r="AC45" s="16"/>
      <c r="AD45" s="84">
        <f t="shared" si="8"/>
        <v>120</v>
      </c>
      <c r="AF45" s="15">
        <f t="shared" si="39"/>
        <v>120</v>
      </c>
      <c r="AG45" s="16"/>
      <c r="AH45" s="16">
        <f t="shared" si="29"/>
        <v>0.213</v>
      </c>
      <c r="AI45" s="16"/>
      <c r="AJ45" s="84">
        <f t="shared" si="9"/>
        <v>120</v>
      </c>
      <c r="AL45" s="15">
        <f t="shared" si="40"/>
        <v>120</v>
      </c>
      <c r="AM45" s="16"/>
      <c r="AN45" s="16">
        <f t="shared" si="30"/>
        <v>238.016</v>
      </c>
      <c r="AO45" s="16"/>
      <c r="AP45" s="84">
        <f t="shared" si="10"/>
        <v>120</v>
      </c>
      <c r="AR45" s="15">
        <f t="shared" si="41"/>
        <v>120</v>
      </c>
      <c r="AS45" s="16"/>
      <c r="AT45" s="16">
        <f t="shared" si="31"/>
        <v>0.348</v>
      </c>
      <c r="AU45" s="16"/>
      <c r="AV45" s="84">
        <f t="shared" si="11"/>
        <v>120</v>
      </c>
      <c r="AX45" s="15">
        <f t="shared" si="42"/>
        <v>120</v>
      </c>
      <c r="AY45" s="16"/>
      <c r="AZ45" s="16">
        <f t="shared" si="32"/>
        <v>0.232</v>
      </c>
      <c r="BA45" s="16"/>
      <c r="BB45" s="84">
        <f t="shared" si="12"/>
        <v>120</v>
      </c>
      <c r="BD45" s="15">
        <f t="shared" si="43"/>
        <v>120</v>
      </c>
      <c r="BE45" s="16"/>
      <c r="BF45" s="16">
        <f t="shared" si="33"/>
        <v>1.007</v>
      </c>
      <c r="BG45" s="16"/>
      <c r="BH45" s="84">
        <f t="shared" si="13"/>
        <v>120</v>
      </c>
      <c r="BJ45" s="15">
        <f t="shared" si="44"/>
        <v>120</v>
      </c>
      <c r="BK45" s="16"/>
      <c r="BL45" s="16">
        <f t="shared" si="34"/>
        <v>9.522</v>
      </c>
      <c r="BM45" s="16"/>
      <c r="BN45" s="84">
        <f t="shared" si="14"/>
        <v>120</v>
      </c>
    </row>
    <row r="46" spans="8:66" ht="12.75">
      <c r="H46" s="15">
        <f t="shared" si="35"/>
        <v>121</v>
      </c>
      <c r="I46" s="16"/>
      <c r="J46" s="16">
        <f t="shared" si="25"/>
        <v>4004.1</v>
      </c>
      <c r="K46" s="16"/>
      <c r="L46" s="84">
        <f t="shared" si="5"/>
        <v>121</v>
      </c>
      <c r="N46" s="15">
        <f t="shared" si="36"/>
        <v>121</v>
      </c>
      <c r="O46" s="16"/>
      <c r="P46" s="16">
        <f t="shared" si="26"/>
        <v>2.531</v>
      </c>
      <c r="Q46" s="16"/>
      <c r="R46" s="84">
        <f t="shared" si="6"/>
        <v>121</v>
      </c>
      <c r="T46" s="15">
        <f t="shared" si="37"/>
        <v>121</v>
      </c>
      <c r="U46" s="16"/>
      <c r="V46" s="16">
        <f t="shared" si="27"/>
        <v>1.534</v>
      </c>
      <c r="W46" s="16"/>
      <c r="X46" s="84">
        <f t="shared" si="7"/>
        <v>121</v>
      </c>
      <c r="Z46" s="15">
        <f t="shared" si="38"/>
        <v>121</v>
      </c>
      <c r="AA46" s="16"/>
      <c r="AB46" s="16">
        <f t="shared" si="28"/>
        <v>2.003</v>
      </c>
      <c r="AC46" s="16"/>
      <c r="AD46" s="84">
        <f t="shared" si="8"/>
        <v>121</v>
      </c>
      <c r="AF46" s="15">
        <f t="shared" si="39"/>
        <v>121</v>
      </c>
      <c r="AG46" s="16"/>
      <c r="AH46" s="16">
        <f t="shared" si="29"/>
        <v>691.541</v>
      </c>
      <c r="AI46" s="16"/>
      <c r="AJ46" s="84">
        <f t="shared" si="9"/>
        <v>121</v>
      </c>
      <c r="AL46" s="15">
        <f t="shared" si="40"/>
        <v>121</v>
      </c>
      <c r="AM46" s="16"/>
      <c r="AN46" s="16">
        <f t="shared" si="30"/>
        <v>1027504</v>
      </c>
      <c r="AO46" s="16"/>
      <c r="AP46" s="84">
        <f t="shared" si="10"/>
        <v>121</v>
      </c>
      <c r="AR46" s="15">
        <f t="shared" si="41"/>
        <v>121</v>
      </c>
      <c r="AS46" s="16"/>
      <c r="AT46" s="16">
        <f t="shared" si="31"/>
        <v>2662.118</v>
      </c>
      <c r="AU46" s="16"/>
      <c r="AV46" s="84">
        <f t="shared" si="11"/>
        <v>121</v>
      </c>
      <c r="AX46" s="15">
        <f t="shared" si="42"/>
        <v>121</v>
      </c>
      <c r="AY46" s="16"/>
      <c r="AZ46" s="16">
        <f t="shared" si="32"/>
        <v>387.512</v>
      </c>
      <c r="BA46" s="16"/>
      <c r="BB46" s="84">
        <f t="shared" si="12"/>
        <v>121</v>
      </c>
      <c r="BD46" s="15">
        <f t="shared" si="43"/>
        <v>121</v>
      </c>
      <c r="BE46" s="16"/>
      <c r="BF46" s="16">
        <f t="shared" si="33"/>
        <v>1503549</v>
      </c>
      <c r="BG46" s="16"/>
      <c r="BH46" s="84">
        <f t="shared" si="13"/>
        <v>121</v>
      </c>
      <c r="BJ46" s="15">
        <f t="shared" si="44"/>
        <v>121</v>
      </c>
      <c r="BK46" s="16"/>
      <c r="BL46" s="16">
        <f t="shared" si="34"/>
        <v>0.004</v>
      </c>
      <c r="BM46" s="16"/>
      <c r="BN46" s="84">
        <f t="shared" si="14"/>
        <v>121</v>
      </c>
    </row>
    <row r="47" spans="8:66" ht="12.75">
      <c r="H47" s="15">
        <f t="shared" si="35"/>
        <v>122</v>
      </c>
      <c r="I47" s="16"/>
      <c r="J47" s="16">
        <f t="shared" si="25"/>
        <v>3.509</v>
      </c>
      <c r="K47" s="16"/>
      <c r="L47" s="84">
        <f t="shared" si="5"/>
        <v>122</v>
      </c>
      <c r="N47" s="15">
        <f t="shared" si="36"/>
        <v>122</v>
      </c>
      <c r="O47" s="16"/>
      <c r="P47" s="16">
        <f t="shared" si="26"/>
        <v>178503.5</v>
      </c>
      <c r="Q47" s="16"/>
      <c r="R47" s="84">
        <f t="shared" si="6"/>
        <v>122</v>
      </c>
      <c r="T47" s="15">
        <f t="shared" si="37"/>
        <v>122</v>
      </c>
      <c r="U47" s="16"/>
      <c r="V47" s="16">
        <f t="shared" si="27"/>
        <v>0.548</v>
      </c>
      <c r="W47" s="16"/>
      <c r="X47" s="84">
        <f t="shared" si="7"/>
        <v>122</v>
      </c>
      <c r="Z47" s="15">
        <f t="shared" si="38"/>
        <v>122</v>
      </c>
      <c r="AA47" s="16"/>
      <c r="AB47" s="16">
        <f t="shared" si="28"/>
        <v>3001031</v>
      </c>
      <c r="AC47" s="16"/>
      <c r="AD47" s="84">
        <f t="shared" si="8"/>
        <v>122</v>
      </c>
      <c r="AF47" s="15">
        <f t="shared" si="39"/>
        <v>122</v>
      </c>
      <c r="AG47" s="16"/>
      <c r="AH47" s="16">
        <f t="shared" si="29"/>
        <v>1004115</v>
      </c>
      <c r="AI47" s="16"/>
      <c r="AJ47" s="84">
        <f t="shared" si="9"/>
        <v>122</v>
      </c>
      <c r="AL47" s="15">
        <f t="shared" si="40"/>
        <v>122</v>
      </c>
      <c r="AM47" s="16"/>
      <c r="AN47" s="16">
        <f t="shared" si="30"/>
        <v>2255543.5</v>
      </c>
      <c r="AO47" s="16"/>
      <c r="AP47" s="84">
        <f t="shared" si="10"/>
        <v>122</v>
      </c>
      <c r="AR47" s="15">
        <f t="shared" si="41"/>
        <v>122</v>
      </c>
      <c r="AS47" s="16"/>
      <c r="AT47" s="16">
        <f t="shared" si="31"/>
        <v>0.533</v>
      </c>
      <c r="AU47" s="16"/>
      <c r="AV47" s="84">
        <f t="shared" si="11"/>
        <v>122</v>
      </c>
      <c r="AX47" s="15">
        <f t="shared" si="42"/>
        <v>122</v>
      </c>
      <c r="AY47" s="16"/>
      <c r="AZ47" s="16">
        <f t="shared" si="32"/>
        <v>2904576.5</v>
      </c>
      <c r="BA47" s="16"/>
      <c r="BB47" s="84">
        <f t="shared" si="12"/>
        <v>122</v>
      </c>
      <c r="BD47" s="15">
        <f t="shared" si="43"/>
        <v>122</v>
      </c>
      <c r="BE47" s="16"/>
      <c r="BF47" s="16">
        <f t="shared" si="33"/>
        <v>2.501</v>
      </c>
      <c r="BG47" s="16"/>
      <c r="BH47" s="84">
        <f t="shared" si="13"/>
        <v>122</v>
      </c>
      <c r="BJ47" s="15">
        <f t="shared" si="44"/>
        <v>122</v>
      </c>
      <c r="BK47" s="16"/>
      <c r="BL47" s="16">
        <f t="shared" si="34"/>
        <v>2525</v>
      </c>
      <c r="BM47" s="16"/>
      <c r="BN47" s="84">
        <f t="shared" si="14"/>
        <v>122</v>
      </c>
    </row>
    <row r="48" spans="8:66" ht="12.75">
      <c r="H48" s="15">
        <f t="shared" si="35"/>
        <v>123</v>
      </c>
      <c r="I48" s="16"/>
      <c r="J48" s="16">
        <f t="shared" si="25"/>
        <v>4500.03</v>
      </c>
      <c r="K48" s="16"/>
      <c r="L48" s="84">
        <f t="shared" si="5"/>
        <v>123</v>
      </c>
      <c r="N48" s="15">
        <f t="shared" si="36"/>
        <v>123</v>
      </c>
      <c r="O48" s="16"/>
      <c r="P48" s="16">
        <f t="shared" si="26"/>
        <v>46000.393</v>
      </c>
      <c r="Q48" s="16"/>
      <c r="R48" s="84">
        <f t="shared" si="6"/>
        <v>123</v>
      </c>
      <c r="T48" s="15">
        <f t="shared" si="37"/>
        <v>123</v>
      </c>
      <c r="U48" s="16"/>
      <c r="V48" s="16">
        <f t="shared" si="27"/>
        <v>25500.034</v>
      </c>
      <c r="W48" s="16"/>
      <c r="X48" s="84">
        <f t="shared" si="7"/>
        <v>123</v>
      </c>
      <c r="Z48" s="15">
        <f t="shared" si="38"/>
        <v>123</v>
      </c>
      <c r="AA48" s="16"/>
      <c r="AB48" s="16">
        <f t="shared" si="28"/>
        <v>19000367.5</v>
      </c>
      <c r="AC48" s="16"/>
      <c r="AD48" s="84">
        <f t="shared" si="8"/>
        <v>123</v>
      </c>
      <c r="AF48" s="15">
        <f t="shared" si="39"/>
        <v>123</v>
      </c>
      <c r="AG48" s="16"/>
      <c r="AH48" s="16">
        <f t="shared" si="29"/>
        <v>49000021.5</v>
      </c>
      <c r="AI48" s="16"/>
      <c r="AJ48" s="84">
        <f t="shared" si="9"/>
        <v>123</v>
      </c>
      <c r="AL48" s="15">
        <f t="shared" si="40"/>
        <v>123</v>
      </c>
      <c r="AM48" s="16"/>
      <c r="AN48" s="16">
        <f t="shared" si="30"/>
        <v>14000044.5</v>
      </c>
      <c r="AO48" s="16"/>
      <c r="AP48" s="84">
        <f t="shared" si="10"/>
        <v>123</v>
      </c>
      <c r="AR48" s="15">
        <f t="shared" si="41"/>
        <v>123</v>
      </c>
      <c r="AS48" s="16"/>
      <c r="AT48" s="16">
        <f t="shared" si="31"/>
        <v>26000000</v>
      </c>
      <c r="AU48" s="16"/>
      <c r="AV48" s="84">
        <f t="shared" si="11"/>
        <v>123</v>
      </c>
      <c r="AX48" s="15">
        <f t="shared" si="42"/>
        <v>123</v>
      </c>
      <c r="AY48" s="16"/>
      <c r="AZ48" s="16">
        <f t="shared" si="32"/>
        <v>47500.452</v>
      </c>
      <c r="BA48" s="16"/>
      <c r="BB48" s="84">
        <f t="shared" si="12"/>
        <v>123</v>
      </c>
      <c r="BD48" s="15">
        <f t="shared" si="43"/>
        <v>123</v>
      </c>
      <c r="BE48" s="16"/>
      <c r="BF48" s="16">
        <f t="shared" si="33"/>
        <v>30500436</v>
      </c>
      <c r="BG48" s="16"/>
      <c r="BH48" s="84">
        <f t="shared" si="13"/>
        <v>123</v>
      </c>
      <c r="BJ48" s="15">
        <f t="shared" si="44"/>
        <v>123</v>
      </c>
      <c r="BK48" s="16"/>
      <c r="BL48" s="16">
        <f t="shared" si="34"/>
        <v>29000004.5</v>
      </c>
      <c r="BM48" s="16"/>
      <c r="BN48" s="84">
        <f t="shared" si="14"/>
        <v>123</v>
      </c>
    </row>
    <row r="49" spans="8:66" ht="13.5" thickBot="1">
      <c r="H49" s="17">
        <f t="shared" si="35"/>
        <v>124</v>
      </c>
      <c r="I49" s="18"/>
      <c r="J49" s="18">
        <f t="shared" si="25"/>
        <v>2.546</v>
      </c>
      <c r="K49" s="18"/>
      <c r="L49" s="85">
        <f t="shared" si="5"/>
        <v>124</v>
      </c>
      <c r="N49" s="17">
        <f t="shared" si="36"/>
        <v>124</v>
      </c>
      <c r="O49" s="18"/>
      <c r="P49" s="18">
        <f t="shared" si="26"/>
        <v>3000855.5</v>
      </c>
      <c r="Q49" s="18"/>
      <c r="R49" s="85">
        <f t="shared" si="6"/>
        <v>124</v>
      </c>
      <c r="T49" s="17">
        <f t="shared" si="37"/>
        <v>124</v>
      </c>
      <c r="U49" s="18"/>
      <c r="V49" s="18">
        <f t="shared" si="27"/>
        <v>4504.687</v>
      </c>
      <c r="W49" s="18"/>
      <c r="X49" s="85">
        <f t="shared" si="7"/>
        <v>124</v>
      </c>
      <c r="Z49" s="17">
        <f t="shared" si="38"/>
        <v>124</v>
      </c>
      <c r="AA49" s="18"/>
      <c r="AB49" s="18">
        <f t="shared" si="28"/>
        <v>1.049</v>
      </c>
      <c r="AC49" s="18"/>
      <c r="AD49" s="85">
        <f t="shared" si="8"/>
        <v>124</v>
      </c>
      <c r="AF49" s="17">
        <f t="shared" si="39"/>
        <v>124</v>
      </c>
      <c r="AG49" s="18"/>
      <c r="AH49" s="18">
        <f t="shared" si="29"/>
        <v>2003843</v>
      </c>
      <c r="AI49" s="18"/>
      <c r="AJ49" s="85">
        <f t="shared" si="9"/>
        <v>124</v>
      </c>
      <c r="AL49" s="17">
        <f t="shared" si="40"/>
        <v>124</v>
      </c>
      <c r="AM49" s="18"/>
      <c r="AN49" s="18">
        <f t="shared" si="30"/>
        <v>28.985</v>
      </c>
      <c r="AO49" s="18"/>
      <c r="AP49" s="85">
        <f t="shared" si="10"/>
        <v>124</v>
      </c>
      <c r="AR49" s="17">
        <f t="shared" si="41"/>
        <v>124</v>
      </c>
      <c r="AS49" s="18"/>
      <c r="AT49" s="18">
        <f t="shared" si="31"/>
        <v>40502044.5</v>
      </c>
      <c r="AU49" s="18"/>
      <c r="AV49" s="85">
        <f t="shared" si="11"/>
        <v>124</v>
      </c>
      <c r="AX49" s="17">
        <f t="shared" si="42"/>
        <v>124</v>
      </c>
      <c r="AY49" s="18"/>
      <c r="AZ49" s="18">
        <f t="shared" si="32"/>
        <v>2.615</v>
      </c>
      <c r="BA49" s="18"/>
      <c r="BB49" s="85">
        <f t="shared" si="12"/>
        <v>124</v>
      </c>
      <c r="BD49" s="17">
        <f t="shared" si="43"/>
        <v>124</v>
      </c>
      <c r="BE49" s="18"/>
      <c r="BF49" s="18">
        <f t="shared" si="33"/>
        <v>500.996</v>
      </c>
      <c r="BG49" s="18"/>
      <c r="BH49" s="85">
        <f t="shared" si="13"/>
        <v>124</v>
      </c>
      <c r="BJ49" s="17">
        <f t="shared" si="44"/>
        <v>124</v>
      </c>
      <c r="BK49" s="18"/>
      <c r="BL49" s="18">
        <f t="shared" si="34"/>
        <v>20004.655</v>
      </c>
      <c r="BM49" s="18"/>
      <c r="BN49" s="85">
        <f t="shared" si="14"/>
        <v>124</v>
      </c>
    </row>
  </sheetData>
  <sheetProtection/>
  <printOptions/>
  <pageMargins left="0.35" right="0.31" top="0.35" bottom="0.984251969" header="0.23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E13"/>
  <sheetViews>
    <sheetView showGridLines="0" showRowColHeaders="0" zoomScalePageLayoutView="0" workbookViewId="0" topLeftCell="A1">
      <selection activeCell="E2" sqref="E2"/>
    </sheetView>
  </sheetViews>
  <sheetFormatPr defaultColWidth="11.57421875" defaultRowHeight="12.75"/>
  <cols>
    <col min="1" max="1" width="4.7109375" style="77" customWidth="1"/>
    <col min="2" max="2" width="20.7109375" style="78" customWidth="1"/>
    <col min="3" max="3" width="2.140625" style="78" customWidth="1"/>
    <col min="4" max="4" width="18.57421875" style="79" hidden="1" customWidth="1"/>
    <col min="5" max="5" width="20.7109375" style="80" customWidth="1"/>
    <col min="6" max="6" width="5.7109375" style="81" customWidth="1"/>
    <col min="7" max="7" width="3.7109375" style="82" customWidth="1"/>
    <col min="8" max="8" width="4.7109375" style="78" customWidth="1"/>
    <col min="9" max="9" width="20.7109375" style="78" customWidth="1"/>
    <col min="10" max="10" width="2.140625" style="78" customWidth="1"/>
    <col min="11" max="11" width="18.57421875" style="79" hidden="1" customWidth="1"/>
    <col min="12" max="12" width="20.7109375" style="80" customWidth="1"/>
    <col min="13" max="13" width="5.7109375" style="81" customWidth="1"/>
    <col min="14" max="14" width="3.7109375" style="78" customWidth="1"/>
    <col min="15" max="15" width="2.421875" style="62" customWidth="1"/>
    <col min="16" max="21" width="3.7109375" style="49" customWidth="1"/>
    <col min="22" max="22" width="3.7109375" style="62" customWidth="1"/>
    <col min="23" max="28" width="3.7109375" style="49" hidden="1" customWidth="1"/>
    <col min="29" max="29" width="2.421875" style="62" hidden="1" customWidth="1"/>
    <col min="30" max="31" width="2.140625" style="62" hidden="1" customWidth="1"/>
    <col min="32" max="16384" width="11.57421875" style="62" customWidth="1"/>
  </cols>
  <sheetData>
    <row r="1" spans="1:28" s="54" customFormat="1" ht="19.5" thickBot="1">
      <c r="A1" s="104" t="str">
        <f>"Übungen zum Thema Maßumwandlungen ("&amp;prt!K1&amp;")"</f>
        <v>Übungen zum Thema Maßumwandlungen (Raummaße)</v>
      </c>
      <c r="B1" s="105"/>
      <c r="C1" s="105"/>
      <c r="D1" s="106"/>
      <c r="E1" s="107"/>
      <c r="F1" s="108"/>
      <c r="G1" s="105"/>
      <c r="H1" s="109"/>
      <c r="I1" s="105"/>
      <c r="J1" s="105"/>
      <c r="K1" s="106"/>
      <c r="L1" s="107"/>
      <c r="M1" s="108"/>
      <c r="N1" s="110"/>
      <c r="P1" s="111"/>
      <c r="Q1" s="111"/>
      <c r="R1" s="111"/>
      <c r="S1" s="111"/>
      <c r="T1" s="111"/>
      <c r="U1" s="111"/>
      <c r="W1" s="111"/>
      <c r="X1" s="111"/>
      <c r="Y1" s="111"/>
      <c r="Z1" s="111"/>
      <c r="AA1" s="111"/>
      <c r="AB1" s="111"/>
    </row>
    <row r="2" spans="1:31" ht="16.5" customHeight="1" thickBot="1">
      <c r="A2" s="55">
        <v>1</v>
      </c>
      <c r="B2" s="56" t="str">
        <f>VLOOKUP($A2,[0]!DB02,2,0)</f>
        <v>44m³ 5dm³ </v>
      </c>
      <c r="C2" s="57" t="s">
        <v>10</v>
      </c>
      <c r="D2" s="58">
        <f>VLOOKUP($A2,[0]!DB02,3,0)</f>
        <v>44.005</v>
      </c>
      <c r="E2" s="59"/>
      <c r="F2" s="60" t="str">
        <f>VLOOKUP($A2,[0]!DB02,4,0)</f>
        <v>m³</v>
      </c>
      <c r="G2" s="93">
        <f aca="true" t="shared" si="0" ref="G2:G13">IF(ISBLANK(E2),"",IF(E2=D2,"P","O"))</f>
      </c>
      <c r="H2" s="55">
        <f>A13+1</f>
        <v>13</v>
      </c>
      <c r="I2" s="61" t="str">
        <f>VLOOKUP($H2,[0]!DB02,2,0)</f>
        <v>64cm³ 724mm³ </v>
      </c>
      <c r="J2" s="57" t="s">
        <v>10</v>
      </c>
      <c r="K2" s="58">
        <f>VLOOKUP($H2,[0]!DB02,3,0)</f>
        <v>64.724</v>
      </c>
      <c r="L2" s="59"/>
      <c r="M2" s="60" t="str">
        <f>VLOOKUP($H2,[0]!DB02,4,0)</f>
        <v>cm³</v>
      </c>
      <c r="N2" s="93">
        <f aca="true" t="shared" si="1" ref="N2:N13">IF(ISBLANK(L2),"",IF(L2=K2,"P","O"))</f>
      </c>
      <c r="P2" s="39">
        <f aca="true" t="shared" si="2" ref="P2:U9">IF(COUNTIF($AD:$AE,W2)=1,W2,111)</f>
        <v>111</v>
      </c>
      <c r="Q2" s="39">
        <f t="shared" si="2"/>
        <v>111</v>
      </c>
      <c r="R2" s="39">
        <f t="shared" si="2"/>
        <v>111</v>
      </c>
      <c r="S2" s="39">
        <f t="shared" si="2"/>
        <v>111</v>
      </c>
      <c r="T2" s="39">
        <f t="shared" si="2"/>
        <v>111</v>
      </c>
      <c r="U2" s="39">
        <f t="shared" si="2"/>
        <v>111</v>
      </c>
      <c r="W2" s="86">
        <v>17</v>
      </c>
      <c r="X2" s="86">
        <v>101</v>
      </c>
      <c r="Y2" s="86">
        <v>102</v>
      </c>
      <c r="Z2" s="86">
        <v>103</v>
      </c>
      <c r="AA2" s="86">
        <v>104</v>
      </c>
      <c r="AB2" s="86">
        <v>4</v>
      </c>
      <c r="AD2" s="87">
        <f aca="true" t="shared" si="3" ref="AD2:AD13">IF($G2="P",$A2,0)</f>
        <v>0</v>
      </c>
      <c r="AE2" s="88">
        <f aca="true" t="shared" si="4" ref="AE2:AE13">IF($N2="P",$H2,0)</f>
        <v>0</v>
      </c>
    </row>
    <row r="3" spans="1:31" ht="16.5" customHeight="1" thickBot="1">
      <c r="A3" s="63">
        <v>2</v>
      </c>
      <c r="B3" s="64" t="str">
        <f>VLOOKUP($A3,[0]!DB02,2,0)</f>
        <v>28m³ 51dm³ </v>
      </c>
      <c r="C3" s="65" t="s">
        <v>10</v>
      </c>
      <c r="D3" s="66">
        <f>VLOOKUP($A3,[0]!DB02,3,0)</f>
        <v>28.051</v>
      </c>
      <c r="E3" s="67"/>
      <c r="F3" s="68" t="str">
        <f>VLOOKUP($A3,[0]!DB02,4,0)</f>
        <v>m³</v>
      </c>
      <c r="G3" s="93">
        <f t="shared" si="0"/>
      </c>
      <c r="H3" s="63">
        <f aca="true" t="shared" si="5" ref="H3:H13">H2+1</f>
        <v>14</v>
      </c>
      <c r="I3" s="64" t="str">
        <f>VLOOKUP($H3,[0]!DB02,2,0)</f>
        <v>5m³ 6dm³ 267cm³ </v>
      </c>
      <c r="J3" s="65" t="s">
        <v>10</v>
      </c>
      <c r="K3" s="66">
        <f>VLOOKUP($H3,[0]!DB02,3,0)</f>
        <v>5006267</v>
      </c>
      <c r="L3" s="67"/>
      <c r="M3" s="68" t="str">
        <f>VLOOKUP($H3,[0]!DB02,4,0)</f>
        <v>cm³</v>
      </c>
      <c r="N3" s="93">
        <f t="shared" si="1"/>
      </c>
      <c r="P3" s="39">
        <f t="shared" si="2"/>
        <v>111</v>
      </c>
      <c r="Q3" s="39">
        <f t="shared" si="2"/>
        <v>111</v>
      </c>
      <c r="R3" s="39">
        <f t="shared" si="2"/>
        <v>111</v>
      </c>
      <c r="S3" s="39">
        <f t="shared" si="2"/>
        <v>111</v>
      </c>
      <c r="T3" s="39">
        <f t="shared" si="2"/>
        <v>111</v>
      </c>
      <c r="U3" s="39">
        <f t="shared" si="2"/>
        <v>111</v>
      </c>
      <c r="W3" s="86">
        <v>105</v>
      </c>
      <c r="X3" s="86">
        <v>13</v>
      </c>
      <c r="Y3" s="86">
        <v>5</v>
      </c>
      <c r="Z3" s="86">
        <v>2</v>
      </c>
      <c r="AA3" s="86">
        <v>12</v>
      </c>
      <c r="AB3" s="86">
        <v>106</v>
      </c>
      <c r="AD3" s="89">
        <f t="shared" si="3"/>
        <v>0</v>
      </c>
      <c r="AE3" s="90">
        <f t="shared" si="4"/>
        <v>0</v>
      </c>
    </row>
    <row r="4" spans="1:31" ht="16.5" customHeight="1" thickBot="1">
      <c r="A4" s="63">
        <v>3</v>
      </c>
      <c r="B4" s="64" t="str">
        <f>VLOOKUP($A4,[0]!DB02,2,0)</f>
        <v>4dm³ 307cm³ </v>
      </c>
      <c r="C4" s="65" t="s">
        <v>10</v>
      </c>
      <c r="D4" s="66">
        <f>VLOOKUP($A4,[0]!DB02,3,0)</f>
        <v>4.307</v>
      </c>
      <c r="E4" s="67"/>
      <c r="F4" s="68" t="str">
        <f>VLOOKUP($A4,[0]!DB02,4,0)</f>
        <v>dm³</v>
      </c>
      <c r="G4" s="93">
        <f t="shared" si="0"/>
      </c>
      <c r="H4" s="63">
        <f t="shared" si="5"/>
        <v>15</v>
      </c>
      <c r="I4" s="64" t="str">
        <f>VLOOKUP($H4,[0]!DB02,2,0)</f>
        <v>39m³ 147cm³ </v>
      </c>
      <c r="J4" s="65" t="s">
        <v>10</v>
      </c>
      <c r="K4" s="66">
        <f>VLOOKUP($H4,[0]!DB02,3,0)</f>
        <v>39.000147</v>
      </c>
      <c r="L4" s="67"/>
      <c r="M4" s="68" t="str">
        <f>VLOOKUP($H4,[0]!DB02,4,0)</f>
        <v>m³</v>
      </c>
      <c r="N4" s="93">
        <f t="shared" si="1"/>
      </c>
      <c r="P4" s="39">
        <f t="shared" si="2"/>
        <v>111</v>
      </c>
      <c r="Q4" s="39">
        <f t="shared" si="2"/>
        <v>111</v>
      </c>
      <c r="R4" s="39">
        <f t="shared" si="2"/>
        <v>111</v>
      </c>
      <c r="S4" s="39">
        <f t="shared" si="2"/>
        <v>111</v>
      </c>
      <c r="T4" s="39">
        <f t="shared" si="2"/>
        <v>111</v>
      </c>
      <c r="U4" s="39">
        <f t="shared" si="2"/>
        <v>111</v>
      </c>
      <c r="W4" s="86">
        <v>107</v>
      </c>
      <c r="X4" s="86">
        <v>10</v>
      </c>
      <c r="Y4" s="86">
        <v>108</v>
      </c>
      <c r="Z4" s="86">
        <v>109</v>
      </c>
      <c r="AA4" s="86">
        <v>23</v>
      </c>
      <c r="AB4" s="86">
        <v>110</v>
      </c>
      <c r="AD4" s="89">
        <f t="shared" si="3"/>
        <v>0</v>
      </c>
      <c r="AE4" s="90">
        <f t="shared" si="4"/>
        <v>0</v>
      </c>
    </row>
    <row r="5" spans="1:31" ht="16.5" customHeight="1" thickBot="1">
      <c r="A5" s="63">
        <v>4</v>
      </c>
      <c r="B5" s="64" t="str">
        <f>VLOOKUP($A5,[0]!DB02,2,0)</f>
        <v>561dm³ 18cm³ </v>
      </c>
      <c r="C5" s="65" t="s">
        <v>10</v>
      </c>
      <c r="D5" s="66">
        <f>VLOOKUP($A5,[0]!DB02,3,0)</f>
        <v>561.018</v>
      </c>
      <c r="E5" s="67"/>
      <c r="F5" s="68" t="str">
        <f>VLOOKUP($A5,[0]!DB02,4,0)</f>
        <v>dm³</v>
      </c>
      <c r="G5" s="93">
        <f t="shared" si="0"/>
      </c>
      <c r="H5" s="63">
        <f t="shared" si="5"/>
        <v>16</v>
      </c>
      <c r="I5" s="64" t="str">
        <f>VLOOKUP($H5,[0]!DB02,2,0)</f>
        <v>7m³ 4dm³ </v>
      </c>
      <c r="J5" s="65" t="s">
        <v>10</v>
      </c>
      <c r="K5" s="66">
        <f>VLOOKUP($H5,[0]!DB02,3,0)</f>
        <v>7004</v>
      </c>
      <c r="L5" s="67"/>
      <c r="M5" s="68" t="str">
        <f>VLOOKUP($H5,[0]!DB02,4,0)</f>
        <v>dm³</v>
      </c>
      <c r="N5" s="93">
        <f t="shared" si="1"/>
      </c>
      <c r="P5" s="39">
        <f t="shared" si="2"/>
        <v>111</v>
      </c>
      <c r="Q5" s="39">
        <f t="shared" si="2"/>
        <v>111</v>
      </c>
      <c r="R5" s="39">
        <f t="shared" si="2"/>
        <v>111</v>
      </c>
      <c r="S5" s="39">
        <f t="shared" si="2"/>
        <v>111</v>
      </c>
      <c r="T5" s="39">
        <f t="shared" si="2"/>
        <v>111</v>
      </c>
      <c r="U5" s="39">
        <f t="shared" si="2"/>
        <v>111</v>
      </c>
      <c r="W5" s="86">
        <v>2</v>
      </c>
      <c r="X5" s="86">
        <v>111</v>
      </c>
      <c r="Y5" s="86">
        <v>22</v>
      </c>
      <c r="Z5" s="86">
        <v>7</v>
      </c>
      <c r="AA5" s="86">
        <v>112</v>
      </c>
      <c r="AB5" s="86">
        <v>15</v>
      </c>
      <c r="AD5" s="89">
        <f t="shared" si="3"/>
        <v>0</v>
      </c>
      <c r="AE5" s="90">
        <f t="shared" si="4"/>
        <v>0</v>
      </c>
    </row>
    <row r="6" spans="1:31" ht="16.5" customHeight="1" thickBot="1">
      <c r="A6" s="63">
        <v>5</v>
      </c>
      <c r="B6" s="64" t="str">
        <f>VLOOKUP($A6,[0]!DB02,2,0)</f>
        <v>62m³ 61dm³ </v>
      </c>
      <c r="C6" s="65" t="s">
        <v>10</v>
      </c>
      <c r="D6" s="66">
        <f>VLOOKUP($A6,[0]!DB02,3,0)</f>
        <v>62061</v>
      </c>
      <c r="E6" s="67"/>
      <c r="F6" s="68" t="str">
        <f>VLOOKUP($A6,[0]!DB02,4,0)</f>
        <v>dm³</v>
      </c>
      <c r="G6" s="93">
        <f t="shared" si="0"/>
      </c>
      <c r="H6" s="63">
        <f t="shared" si="5"/>
        <v>17</v>
      </c>
      <c r="I6" s="64" t="str">
        <f>VLOOKUP($H6,[0]!DB02,2,0)</f>
        <v>5dm³ 433cm³ </v>
      </c>
      <c r="J6" s="65" t="s">
        <v>10</v>
      </c>
      <c r="K6" s="66">
        <f>VLOOKUP($H6,[0]!DB02,3,0)</f>
        <v>5433000</v>
      </c>
      <c r="L6" s="67"/>
      <c r="M6" s="68" t="str">
        <f>VLOOKUP($H6,[0]!DB02,4,0)</f>
        <v>mm³</v>
      </c>
      <c r="N6" s="93">
        <f t="shared" si="1"/>
      </c>
      <c r="P6" s="39">
        <f t="shared" si="2"/>
        <v>111</v>
      </c>
      <c r="Q6" s="39">
        <f t="shared" si="2"/>
        <v>111</v>
      </c>
      <c r="R6" s="39">
        <f t="shared" si="2"/>
        <v>111</v>
      </c>
      <c r="S6" s="39">
        <f t="shared" si="2"/>
        <v>111</v>
      </c>
      <c r="T6" s="39">
        <f t="shared" si="2"/>
        <v>111</v>
      </c>
      <c r="U6" s="39">
        <f t="shared" si="2"/>
        <v>111</v>
      </c>
      <c r="W6" s="86">
        <v>18</v>
      </c>
      <c r="X6" s="86">
        <v>113</v>
      </c>
      <c r="Y6" s="86">
        <v>16</v>
      </c>
      <c r="Z6" s="86">
        <v>24</v>
      </c>
      <c r="AA6" s="86">
        <v>114</v>
      </c>
      <c r="AB6" s="86">
        <v>19</v>
      </c>
      <c r="AD6" s="89">
        <f t="shared" si="3"/>
        <v>0</v>
      </c>
      <c r="AE6" s="90">
        <f t="shared" si="4"/>
        <v>0</v>
      </c>
    </row>
    <row r="7" spans="1:31" ht="16.5" customHeight="1" thickBot="1">
      <c r="A7" s="63">
        <v>6</v>
      </c>
      <c r="B7" s="64" t="str">
        <f>VLOOKUP($A7,[0]!DB02,2,0)</f>
        <v>95m³ 55dm³ </v>
      </c>
      <c r="C7" s="65" t="s">
        <v>10</v>
      </c>
      <c r="D7" s="66">
        <f>VLOOKUP($A7,[0]!DB02,3,0)</f>
        <v>95055</v>
      </c>
      <c r="E7" s="67"/>
      <c r="F7" s="68" t="str">
        <f>VLOOKUP($A7,[0]!DB02,4,0)</f>
        <v>dm³</v>
      </c>
      <c r="G7" s="93">
        <f t="shared" si="0"/>
      </c>
      <c r="H7" s="63">
        <f t="shared" si="5"/>
        <v>18</v>
      </c>
      <c r="I7" s="64" t="str">
        <f>VLOOKUP($H7,[0]!DB02,2,0)</f>
        <v>7cm³ 664mm³ </v>
      </c>
      <c r="J7" s="65" t="s">
        <v>10</v>
      </c>
      <c r="K7" s="66">
        <f>VLOOKUP($H7,[0]!DB02,3,0)</f>
        <v>0.007664</v>
      </c>
      <c r="L7" s="67"/>
      <c r="M7" s="68" t="str">
        <f>VLOOKUP($H7,[0]!DB02,4,0)</f>
        <v>dm³</v>
      </c>
      <c r="N7" s="93">
        <f t="shared" si="1"/>
      </c>
      <c r="P7" s="39">
        <f t="shared" si="2"/>
        <v>111</v>
      </c>
      <c r="Q7" s="39">
        <f t="shared" si="2"/>
        <v>111</v>
      </c>
      <c r="R7" s="39">
        <f t="shared" si="2"/>
        <v>111</v>
      </c>
      <c r="S7" s="39">
        <f t="shared" si="2"/>
        <v>111</v>
      </c>
      <c r="T7" s="39">
        <f t="shared" si="2"/>
        <v>111</v>
      </c>
      <c r="U7" s="39">
        <f t="shared" si="2"/>
        <v>111</v>
      </c>
      <c r="W7" s="86">
        <v>115</v>
      </c>
      <c r="X7" s="86">
        <v>8</v>
      </c>
      <c r="Y7" s="86">
        <v>116</v>
      </c>
      <c r="Z7" s="86">
        <v>117</v>
      </c>
      <c r="AA7" s="86">
        <v>14</v>
      </c>
      <c r="AB7" s="86">
        <v>118</v>
      </c>
      <c r="AD7" s="89">
        <f t="shared" si="3"/>
        <v>0</v>
      </c>
      <c r="AE7" s="90">
        <f t="shared" si="4"/>
        <v>0</v>
      </c>
    </row>
    <row r="8" spans="1:31" ht="16.5" customHeight="1" thickBot="1">
      <c r="A8" s="63">
        <v>7</v>
      </c>
      <c r="B8" s="64" t="str">
        <f>VLOOKUP($A8,[0]!DB02,2,0)</f>
        <v>41cm³ 763mm³ </v>
      </c>
      <c r="C8" s="65" t="s">
        <v>10</v>
      </c>
      <c r="D8" s="66">
        <f>VLOOKUP($A8,[0]!DB02,3,0)</f>
        <v>41.763</v>
      </c>
      <c r="E8" s="67"/>
      <c r="F8" s="68" t="str">
        <f>VLOOKUP($A8,[0]!DB02,4,0)</f>
        <v>cm³</v>
      </c>
      <c r="G8" s="93">
        <f t="shared" si="0"/>
      </c>
      <c r="H8" s="63">
        <f t="shared" si="5"/>
        <v>19</v>
      </c>
      <c r="I8" s="64" t="str">
        <f>VLOOKUP($H8,[0]!DB02,2,0)</f>
        <v>23m³ 761dm³ </v>
      </c>
      <c r="J8" s="65" t="s">
        <v>10</v>
      </c>
      <c r="K8" s="66">
        <f>VLOOKUP($H8,[0]!DB02,3,0)</f>
        <v>23761</v>
      </c>
      <c r="L8" s="67"/>
      <c r="M8" s="68" t="str">
        <f>VLOOKUP($H8,[0]!DB02,4,0)</f>
        <v>dm³</v>
      </c>
      <c r="N8" s="93">
        <f t="shared" si="1"/>
      </c>
      <c r="P8" s="39">
        <f t="shared" si="2"/>
        <v>111</v>
      </c>
      <c r="Q8" s="39">
        <f t="shared" si="2"/>
        <v>111</v>
      </c>
      <c r="R8" s="39">
        <f t="shared" si="2"/>
        <v>111</v>
      </c>
      <c r="S8" s="39">
        <f t="shared" si="2"/>
        <v>111</v>
      </c>
      <c r="T8" s="39">
        <f t="shared" si="2"/>
        <v>111</v>
      </c>
      <c r="U8" s="39">
        <f t="shared" si="2"/>
        <v>111</v>
      </c>
      <c r="W8" s="86">
        <v>119</v>
      </c>
      <c r="X8" s="86">
        <v>9</v>
      </c>
      <c r="Y8" s="86">
        <v>21</v>
      </c>
      <c r="Z8" s="86">
        <v>6</v>
      </c>
      <c r="AA8" s="86">
        <v>11</v>
      </c>
      <c r="AB8" s="86">
        <v>120</v>
      </c>
      <c r="AD8" s="89">
        <f t="shared" si="3"/>
        <v>0</v>
      </c>
      <c r="AE8" s="90">
        <f t="shared" si="4"/>
        <v>0</v>
      </c>
    </row>
    <row r="9" spans="1:31" ht="16.5" customHeight="1" thickBot="1">
      <c r="A9" s="63">
        <v>8</v>
      </c>
      <c r="B9" s="64" t="str">
        <f>VLOOKUP($A9,[0]!DB02,2,0)</f>
        <v>466dm³ 78cm³ </v>
      </c>
      <c r="C9" s="65" t="s">
        <v>10</v>
      </c>
      <c r="D9" s="66">
        <f>VLOOKUP($A9,[0]!DB02,3,0)</f>
        <v>466.078</v>
      </c>
      <c r="E9" s="67"/>
      <c r="F9" s="68" t="str">
        <f>VLOOKUP($A9,[0]!DB02,4,0)</f>
        <v>dm³</v>
      </c>
      <c r="G9" s="93">
        <f t="shared" si="0"/>
      </c>
      <c r="H9" s="63">
        <f t="shared" si="5"/>
        <v>20</v>
      </c>
      <c r="I9" s="64" t="str">
        <f>VLOOKUP($H9,[0]!DB02,2,0)</f>
        <v>854dm³ 2cm³ </v>
      </c>
      <c r="J9" s="65" t="s">
        <v>10</v>
      </c>
      <c r="K9" s="66">
        <f>VLOOKUP($H9,[0]!DB02,3,0)</f>
        <v>854.002</v>
      </c>
      <c r="L9" s="67"/>
      <c r="M9" s="68" t="str">
        <f>VLOOKUP($H9,[0]!DB02,4,0)</f>
        <v>dm³</v>
      </c>
      <c r="N9" s="93">
        <f t="shared" si="1"/>
      </c>
      <c r="P9" s="39">
        <f t="shared" si="2"/>
        <v>111</v>
      </c>
      <c r="Q9" s="39">
        <f t="shared" si="2"/>
        <v>111</v>
      </c>
      <c r="R9" s="39">
        <f t="shared" si="2"/>
        <v>111</v>
      </c>
      <c r="S9" s="39">
        <f t="shared" si="2"/>
        <v>111</v>
      </c>
      <c r="T9" s="39">
        <f t="shared" si="2"/>
        <v>111</v>
      </c>
      <c r="U9" s="39">
        <f t="shared" si="2"/>
        <v>111</v>
      </c>
      <c r="W9" s="86">
        <v>3</v>
      </c>
      <c r="X9" s="86">
        <v>121</v>
      </c>
      <c r="Y9" s="86">
        <v>122</v>
      </c>
      <c r="Z9" s="86">
        <v>123</v>
      </c>
      <c r="AA9" s="86">
        <v>124</v>
      </c>
      <c r="AB9" s="86">
        <v>1</v>
      </c>
      <c r="AD9" s="89">
        <f t="shared" si="3"/>
        <v>0</v>
      </c>
      <c r="AE9" s="90">
        <f t="shared" si="4"/>
        <v>0</v>
      </c>
    </row>
    <row r="10" spans="1:31" ht="16.5" customHeight="1" thickBot="1">
      <c r="A10" s="63">
        <v>9</v>
      </c>
      <c r="B10" s="64" t="str">
        <f>VLOOKUP($A10,[0]!DB02,2,0)</f>
        <v>32m³ 2cm³ </v>
      </c>
      <c r="C10" s="65" t="s">
        <v>10</v>
      </c>
      <c r="D10" s="66">
        <f>VLOOKUP($A10,[0]!DB02,3,0)</f>
        <v>32000.002</v>
      </c>
      <c r="E10" s="67"/>
      <c r="F10" s="68" t="str">
        <f>VLOOKUP($A10,[0]!DB02,4,0)</f>
        <v>dm³</v>
      </c>
      <c r="G10" s="93">
        <f t="shared" si="0"/>
      </c>
      <c r="H10" s="63">
        <f t="shared" si="5"/>
        <v>21</v>
      </c>
      <c r="I10" s="64" t="str">
        <f>VLOOKUP($H10,[0]!DB02,2,0)</f>
        <v>5m³ 62dm³ 717cm³ </v>
      </c>
      <c r="J10" s="65" t="s">
        <v>10</v>
      </c>
      <c r="K10" s="66">
        <f>VLOOKUP($H10,[0]!DB02,3,0)</f>
        <v>5.062717</v>
      </c>
      <c r="L10" s="67"/>
      <c r="M10" s="68" t="str">
        <f>VLOOKUP($H10,[0]!DB02,4,0)</f>
        <v>m³</v>
      </c>
      <c r="N10" s="93">
        <f t="shared" si="1"/>
      </c>
      <c r="AD10" s="89">
        <f t="shared" si="3"/>
        <v>0</v>
      </c>
      <c r="AE10" s="90">
        <f t="shared" si="4"/>
        <v>0</v>
      </c>
    </row>
    <row r="11" spans="1:31" ht="16.5" customHeight="1">
      <c r="A11" s="63">
        <v>10</v>
      </c>
      <c r="B11" s="69" t="str">
        <f>VLOOKUP($A11,[0]!DB02,2,0)</f>
        <v>115dm³ 771cm³ </v>
      </c>
      <c r="C11" s="65" t="s">
        <v>10</v>
      </c>
      <c r="D11" s="70">
        <f>VLOOKUP($A11,[0]!DB02,3,0)</f>
        <v>115.771</v>
      </c>
      <c r="E11" s="67"/>
      <c r="F11" s="68" t="str">
        <f>VLOOKUP($A11,[0]!DB02,4,0)</f>
        <v>dm³</v>
      </c>
      <c r="G11" s="93">
        <f t="shared" si="0"/>
      </c>
      <c r="H11" s="63">
        <f t="shared" si="5"/>
        <v>22</v>
      </c>
      <c r="I11" s="64" t="str">
        <f>VLOOKUP($H11,[0]!DB02,2,0)</f>
        <v>357dm³ 7cm³ </v>
      </c>
      <c r="J11" s="65" t="s">
        <v>10</v>
      </c>
      <c r="K11" s="66">
        <f>VLOOKUP($H11,[0]!DB02,3,0)</f>
        <v>357007</v>
      </c>
      <c r="L11" s="67"/>
      <c r="M11" s="68" t="str">
        <f>VLOOKUP($H11,[0]!DB02,4,0)</f>
        <v>cm³</v>
      </c>
      <c r="N11" s="93">
        <f t="shared" si="1"/>
      </c>
      <c r="P11" s="100" t="s">
        <v>15</v>
      </c>
      <c r="Q11" s="112" t="s">
        <v>17</v>
      </c>
      <c r="R11" s="116"/>
      <c r="S11" s="112" t="s">
        <v>25</v>
      </c>
      <c r="T11" s="116"/>
      <c r="U11" s="112" t="s">
        <v>37</v>
      </c>
      <c r="V11" s="113"/>
      <c r="AD11" s="89">
        <f t="shared" si="3"/>
        <v>0</v>
      </c>
      <c r="AE11" s="90">
        <f t="shared" si="4"/>
        <v>0</v>
      </c>
    </row>
    <row r="12" spans="1:31" ht="16.5" customHeight="1" thickBot="1">
      <c r="A12" s="63">
        <v>11</v>
      </c>
      <c r="B12" s="64" t="str">
        <f>VLOOKUP($A12,[0]!DB02,2,0)</f>
        <v>83m³ 81dm³ </v>
      </c>
      <c r="C12" s="65" t="s">
        <v>10</v>
      </c>
      <c r="D12" s="66">
        <f>VLOOKUP($A12,[0]!DB02,3,0)</f>
        <v>83081000</v>
      </c>
      <c r="E12" s="67"/>
      <c r="F12" s="68" t="str">
        <f>VLOOKUP($A12,[0]!DB02,4,0)</f>
        <v>cm³</v>
      </c>
      <c r="G12" s="93">
        <f t="shared" si="0"/>
      </c>
      <c r="H12" s="63">
        <f t="shared" si="5"/>
        <v>23</v>
      </c>
      <c r="I12" s="64" t="str">
        <f>VLOOKUP($H12,[0]!DB02,2,0)</f>
        <v>92m³ 786cm³ </v>
      </c>
      <c r="J12" s="65" t="s">
        <v>10</v>
      </c>
      <c r="K12" s="66">
        <f>VLOOKUP($H12,[0]!DB02,3,0)</f>
        <v>92000.786</v>
      </c>
      <c r="L12" s="67"/>
      <c r="M12" s="68" t="str">
        <f>VLOOKUP($H12,[0]!DB02,4,0)</f>
        <v>dm³</v>
      </c>
      <c r="N12" s="93">
        <f t="shared" si="1"/>
      </c>
      <c r="P12" s="103"/>
      <c r="Q12" s="114" t="s">
        <v>255</v>
      </c>
      <c r="R12" s="117"/>
      <c r="S12" s="114" t="s">
        <v>255</v>
      </c>
      <c r="T12" s="117"/>
      <c r="U12" s="114" t="s">
        <v>255</v>
      </c>
      <c r="V12" s="115"/>
      <c r="AD12" s="89">
        <f t="shared" si="3"/>
        <v>0</v>
      </c>
      <c r="AE12" s="90">
        <f t="shared" si="4"/>
        <v>0</v>
      </c>
    </row>
    <row r="13" spans="1:31" ht="16.5" customHeight="1" thickBot="1">
      <c r="A13" s="71">
        <v>12</v>
      </c>
      <c r="B13" s="72" t="str">
        <f>VLOOKUP($A13,[0]!DB02,2,0)</f>
        <v>78dm³ 562cm³ </v>
      </c>
      <c r="C13" s="73" t="s">
        <v>10</v>
      </c>
      <c r="D13" s="74">
        <f>VLOOKUP($A13,[0]!DB02,3,0)</f>
        <v>0.07856199999999999</v>
      </c>
      <c r="E13" s="75"/>
      <c r="F13" s="76" t="str">
        <f>VLOOKUP($A13,[0]!DB02,4,0)</f>
        <v>m³</v>
      </c>
      <c r="G13" s="93">
        <f t="shared" si="0"/>
      </c>
      <c r="H13" s="71">
        <f t="shared" si="5"/>
        <v>24</v>
      </c>
      <c r="I13" s="72" t="str">
        <f>VLOOKUP($H13,[0]!DB02,2,0)</f>
        <v>6dm³ 1cm³ 711mm³ </v>
      </c>
      <c r="J13" s="73" t="s">
        <v>10</v>
      </c>
      <c r="K13" s="74">
        <f>VLOOKUP($H13,[0]!DB02,3,0)</f>
        <v>6001711</v>
      </c>
      <c r="L13" s="75"/>
      <c r="M13" s="76" t="str">
        <f>VLOOKUP($H13,[0]!DB02,4,0)</f>
        <v>mm³</v>
      </c>
      <c r="N13" s="93">
        <f t="shared" si="1"/>
      </c>
      <c r="AD13" s="91">
        <f t="shared" si="3"/>
        <v>0</v>
      </c>
      <c r="AE13" s="92">
        <f t="shared" si="4"/>
        <v>0</v>
      </c>
    </row>
  </sheetData>
  <sheetProtection sheet="1" objects="1" scenarios="1" selectLockedCells="1"/>
  <mergeCells count="8">
    <mergeCell ref="Q12:R12"/>
    <mergeCell ref="S12:T12"/>
    <mergeCell ref="U12:V12"/>
    <mergeCell ref="P1:U1"/>
    <mergeCell ref="W1:AB1"/>
    <mergeCell ref="Q11:R11"/>
    <mergeCell ref="S11:T11"/>
    <mergeCell ref="U11:V11"/>
  </mergeCells>
  <conditionalFormatting sqref="G2:G13 N2:N13">
    <cfRule type="cellIs" priority="1" dxfId="5" operator="equal" stopIfTrue="1">
      <formula>"P"</formula>
    </cfRule>
    <cfRule type="cellIs" priority="2" dxfId="10" operator="equal" stopIfTrue="1">
      <formula>"O"</formula>
    </cfRule>
  </conditionalFormatting>
  <conditionalFormatting sqref="W2:AB9">
    <cfRule type="cellIs" priority="3" dxfId="2" operator="equal" stopIfTrue="1">
      <formula>0</formula>
    </cfRule>
    <cfRule type="cellIs" priority="4" dxfId="1" operator="lessThan" stopIfTrue="1">
      <formula>100</formula>
    </cfRule>
    <cfRule type="cellIs" priority="5" dxfId="0" operator="greaterThan" stopIfTrue="1">
      <formula>100</formula>
    </cfRule>
  </conditionalFormatting>
  <conditionalFormatting sqref="P2:U9">
    <cfRule type="cellIs" priority="6" dxfId="2" operator="equal" stopIfTrue="1">
      <formula>0</formula>
    </cfRule>
    <cfRule type="cellIs" priority="7" dxfId="5" operator="lessThan" stopIfTrue="1">
      <formula>100</formula>
    </cfRule>
    <cfRule type="cellIs" priority="8" dxfId="0" operator="greaterThan" stopIfTrue="1">
      <formula>100</formula>
    </cfRule>
  </conditionalFormatting>
  <conditionalFormatting sqref="E2:E13 L2:L13">
    <cfRule type="cellIs" priority="9" dxfId="3" operator="equal" stopIfTrue="1">
      <formula>0</formula>
    </cfRule>
  </conditionalFormatting>
  <printOptions/>
  <pageMargins left="0.53" right="0.19" top="0.56" bottom="0.984251969" header="0.4921259845" footer="0.4921259845"/>
  <pageSetup horizontalDpi="300" verticalDpi="300" orientation="portrait" paperSize="9" scale="90" r:id="rId2"/>
  <headerFooter alignWithMargins="0">
    <oddFooter>&amp;R&amp;"Courier New,Standard"&amp;8Ui - &amp;F/&amp;A - &amp;D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AE13"/>
  <sheetViews>
    <sheetView showGridLines="0" showRowColHeaders="0" zoomScalePageLayoutView="0" workbookViewId="0" topLeftCell="A1">
      <selection activeCell="E2" sqref="E2"/>
    </sheetView>
  </sheetViews>
  <sheetFormatPr defaultColWidth="11.57421875" defaultRowHeight="12.75"/>
  <cols>
    <col min="1" max="1" width="4.7109375" style="77" customWidth="1"/>
    <col min="2" max="2" width="20.7109375" style="78" customWidth="1"/>
    <col min="3" max="3" width="2.140625" style="78" customWidth="1"/>
    <col min="4" max="4" width="18.57421875" style="79" hidden="1" customWidth="1"/>
    <col min="5" max="5" width="20.7109375" style="80" customWidth="1"/>
    <col min="6" max="6" width="5.7109375" style="81" customWidth="1"/>
    <col min="7" max="7" width="3.7109375" style="82" customWidth="1"/>
    <col min="8" max="8" width="4.7109375" style="78" customWidth="1"/>
    <col min="9" max="9" width="20.7109375" style="78" customWidth="1"/>
    <col min="10" max="10" width="2.140625" style="78" customWidth="1"/>
    <col min="11" max="11" width="18.57421875" style="79" hidden="1" customWidth="1"/>
    <col min="12" max="12" width="20.7109375" style="80" customWidth="1"/>
    <col min="13" max="13" width="5.7109375" style="81" customWidth="1"/>
    <col min="14" max="14" width="3.7109375" style="78" customWidth="1"/>
    <col min="15" max="15" width="2.421875" style="62" customWidth="1"/>
    <col min="16" max="21" width="3.7109375" style="49" customWidth="1"/>
    <col min="22" max="22" width="3.7109375" style="62" customWidth="1"/>
    <col min="23" max="28" width="3.7109375" style="49" hidden="1" customWidth="1"/>
    <col min="29" max="29" width="2.421875" style="62" hidden="1" customWidth="1"/>
    <col min="30" max="31" width="2.140625" style="62" hidden="1" customWidth="1"/>
    <col min="32" max="16384" width="11.57421875" style="62" customWidth="1"/>
  </cols>
  <sheetData>
    <row r="1" spans="1:28" s="54" customFormat="1" ht="19.5" thickBot="1">
      <c r="A1" s="104" t="str">
        <f>"Übungen zum Thema Maßumwandlungen ("&amp;prt!K1&amp;")"</f>
        <v>Übungen zum Thema Maßumwandlungen (Raummaße)</v>
      </c>
      <c r="B1" s="105"/>
      <c r="C1" s="105"/>
      <c r="D1" s="106"/>
      <c r="E1" s="107"/>
      <c r="F1" s="108"/>
      <c r="G1" s="105"/>
      <c r="H1" s="109"/>
      <c r="I1" s="105"/>
      <c r="J1" s="105"/>
      <c r="K1" s="106"/>
      <c r="L1" s="107"/>
      <c r="M1" s="108"/>
      <c r="N1" s="110"/>
      <c r="P1" s="111"/>
      <c r="Q1" s="111"/>
      <c r="R1" s="111"/>
      <c r="S1" s="111"/>
      <c r="T1" s="111"/>
      <c r="U1" s="111"/>
      <c r="W1" s="111"/>
      <c r="X1" s="111"/>
      <c r="Y1" s="111"/>
      <c r="Z1" s="111"/>
      <c r="AA1" s="111"/>
      <c r="AB1" s="111"/>
    </row>
    <row r="2" spans="1:31" ht="16.5" customHeight="1" thickBot="1">
      <c r="A2" s="55">
        <v>1</v>
      </c>
      <c r="B2" s="56" t="str">
        <f>VLOOKUP($A2,[0]!DB03,2,0)</f>
        <v>59m³ 5dm³ </v>
      </c>
      <c r="C2" s="57" t="s">
        <v>10</v>
      </c>
      <c r="D2" s="58">
        <f>VLOOKUP($A2,[0]!DB03,3,0)</f>
        <v>59005</v>
      </c>
      <c r="E2" s="59"/>
      <c r="F2" s="60" t="str">
        <f>VLOOKUP($A2,[0]!DB03,4,0)</f>
        <v>dm³</v>
      </c>
      <c r="G2" s="93">
        <f aca="true" t="shared" si="0" ref="G2:G13">IF(ISBLANK(E2),"",IF(E2=D2,"P","O"))</f>
      </c>
      <c r="H2" s="55">
        <f>A13+1</f>
        <v>13</v>
      </c>
      <c r="I2" s="61" t="str">
        <f>VLOOKUP($H2,[0]!DB03,2,0)</f>
        <v>3cm³ 772mm³ </v>
      </c>
      <c r="J2" s="57" t="s">
        <v>10</v>
      </c>
      <c r="K2" s="58">
        <f>VLOOKUP($H2,[0]!DB03,3,0)</f>
        <v>3.7720000000000002</v>
      </c>
      <c r="L2" s="59"/>
      <c r="M2" s="60" t="str">
        <f>VLOOKUP($H2,[0]!DB03,4,0)</f>
        <v>cm³</v>
      </c>
      <c r="N2" s="93">
        <f aca="true" t="shared" si="1" ref="N2:N13">IF(ISBLANK(L2),"",IF(L2=K2,"P","O"))</f>
      </c>
      <c r="P2" s="39">
        <f aca="true" t="shared" si="2" ref="P2:U9">IF(COUNTIF($AD:$AE,W2)=1,W2,111)</f>
        <v>111</v>
      </c>
      <c r="Q2" s="39">
        <f t="shared" si="2"/>
        <v>111</v>
      </c>
      <c r="R2" s="39">
        <f t="shared" si="2"/>
        <v>111</v>
      </c>
      <c r="S2" s="39">
        <f t="shared" si="2"/>
        <v>111</v>
      </c>
      <c r="T2" s="39">
        <f t="shared" si="2"/>
        <v>111</v>
      </c>
      <c r="U2" s="39">
        <f t="shared" si="2"/>
        <v>111</v>
      </c>
      <c r="W2" s="86">
        <v>17</v>
      </c>
      <c r="X2" s="86">
        <v>101</v>
      </c>
      <c r="Y2" s="86">
        <v>102</v>
      </c>
      <c r="Z2" s="86">
        <v>103</v>
      </c>
      <c r="AA2" s="86">
        <v>104</v>
      </c>
      <c r="AB2" s="86">
        <v>4</v>
      </c>
      <c r="AD2" s="87">
        <f aca="true" t="shared" si="3" ref="AD2:AD13">IF($G2="P",$A2,0)</f>
        <v>0</v>
      </c>
      <c r="AE2" s="88">
        <f aca="true" t="shared" si="4" ref="AE2:AE13">IF($N2="P",$H2,0)</f>
        <v>0</v>
      </c>
    </row>
    <row r="3" spans="1:31" ht="16.5" customHeight="1" thickBot="1">
      <c r="A3" s="63">
        <v>2</v>
      </c>
      <c r="B3" s="64" t="str">
        <f>VLOOKUP($A3,[0]!DB03,2,0)</f>
        <v>54m³ 416dm³ </v>
      </c>
      <c r="C3" s="65" t="s">
        <v>10</v>
      </c>
      <c r="D3" s="66">
        <f>VLOOKUP($A3,[0]!DB03,3,0)</f>
        <v>54416</v>
      </c>
      <c r="E3" s="67"/>
      <c r="F3" s="68" t="str">
        <f>VLOOKUP($A3,[0]!DB03,4,0)</f>
        <v>dm³</v>
      </c>
      <c r="G3" s="93">
        <f t="shared" si="0"/>
      </c>
      <c r="H3" s="63">
        <f aca="true" t="shared" si="5" ref="H3:H13">H2+1</f>
        <v>14</v>
      </c>
      <c r="I3" s="64" t="str">
        <f>VLOOKUP($H3,[0]!DB03,2,0)</f>
        <v>7dm³ 25cm³ </v>
      </c>
      <c r="J3" s="65" t="s">
        <v>10</v>
      </c>
      <c r="K3" s="66">
        <f>VLOOKUP($H3,[0]!DB03,3,0)</f>
        <v>7.025</v>
      </c>
      <c r="L3" s="67"/>
      <c r="M3" s="68" t="str">
        <f>VLOOKUP($H3,[0]!DB03,4,0)</f>
        <v>dm³</v>
      </c>
      <c r="N3" s="93">
        <f t="shared" si="1"/>
      </c>
      <c r="P3" s="39">
        <f t="shared" si="2"/>
        <v>111</v>
      </c>
      <c r="Q3" s="39">
        <f t="shared" si="2"/>
        <v>111</v>
      </c>
      <c r="R3" s="39">
        <f t="shared" si="2"/>
        <v>111</v>
      </c>
      <c r="S3" s="39">
        <f t="shared" si="2"/>
        <v>111</v>
      </c>
      <c r="T3" s="39">
        <f t="shared" si="2"/>
        <v>111</v>
      </c>
      <c r="U3" s="39">
        <f t="shared" si="2"/>
        <v>111</v>
      </c>
      <c r="W3" s="86">
        <v>105</v>
      </c>
      <c r="X3" s="86">
        <v>13</v>
      </c>
      <c r="Y3" s="86">
        <v>5</v>
      </c>
      <c r="Z3" s="86">
        <v>2</v>
      </c>
      <c r="AA3" s="86">
        <v>12</v>
      </c>
      <c r="AB3" s="86">
        <v>106</v>
      </c>
      <c r="AD3" s="89">
        <f t="shared" si="3"/>
        <v>0</v>
      </c>
      <c r="AE3" s="90">
        <f t="shared" si="4"/>
        <v>0</v>
      </c>
    </row>
    <row r="4" spans="1:31" ht="16.5" customHeight="1" thickBot="1">
      <c r="A4" s="63">
        <v>3</v>
      </c>
      <c r="B4" s="64" t="str">
        <f>VLOOKUP($A4,[0]!DB03,2,0)</f>
        <v>65dm³ 41cm³ </v>
      </c>
      <c r="C4" s="65" t="s">
        <v>10</v>
      </c>
      <c r="D4" s="66">
        <f>VLOOKUP($A4,[0]!DB03,3,0)</f>
        <v>65.041</v>
      </c>
      <c r="E4" s="67"/>
      <c r="F4" s="68" t="str">
        <f>VLOOKUP($A4,[0]!DB03,4,0)</f>
        <v>dm³</v>
      </c>
      <c r="G4" s="93">
        <f t="shared" si="0"/>
      </c>
      <c r="H4" s="63">
        <f t="shared" si="5"/>
        <v>15</v>
      </c>
      <c r="I4" s="64" t="str">
        <f>VLOOKUP($H4,[0]!DB03,2,0)</f>
        <v>14m³ 648cm³ </v>
      </c>
      <c r="J4" s="65" t="s">
        <v>10</v>
      </c>
      <c r="K4" s="66">
        <f>VLOOKUP($H4,[0]!DB03,3,0)</f>
        <v>14000.648</v>
      </c>
      <c r="L4" s="67"/>
      <c r="M4" s="68" t="str">
        <f>VLOOKUP($H4,[0]!DB03,4,0)</f>
        <v>dm³</v>
      </c>
      <c r="N4" s="93">
        <f t="shared" si="1"/>
      </c>
      <c r="P4" s="39">
        <f t="shared" si="2"/>
        <v>111</v>
      </c>
      <c r="Q4" s="39">
        <f t="shared" si="2"/>
        <v>111</v>
      </c>
      <c r="R4" s="39">
        <f t="shared" si="2"/>
        <v>111</v>
      </c>
      <c r="S4" s="39">
        <f t="shared" si="2"/>
        <v>111</v>
      </c>
      <c r="T4" s="39">
        <f t="shared" si="2"/>
        <v>111</v>
      </c>
      <c r="U4" s="39">
        <f t="shared" si="2"/>
        <v>111</v>
      </c>
      <c r="W4" s="86">
        <v>107</v>
      </c>
      <c r="X4" s="86">
        <v>10</v>
      </c>
      <c r="Y4" s="86">
        <v>108</v>
      </c>
      <c r="Z4" s="86">
        <v>109</v>
      </c>
      <c r="AA4" s="86">
        <v>23</v>
      </c>
      <c r="AB4" s="86">
        <v>110</v>
      </c>
      <c r="AD4" s="89">
        <f t="shared" si="3"/>
        <v>0</v>
      </c>
      <c r="AE4" s="90">
        <f t="shared" si="4"/>
        <v>0</v>
      </c>
    </row>
    <row r="5" spans="1:31" ht="16.5" customHeight="1" thickBot="1">
      <c r="A5" s="63">
        <v>4</v>
      </c>
      <c r="B5" s="64" t="str">
        <f>VLOOKUP($A5,[0]!DB03,2,0)</f>
        <v>163dm³ 12cm³ </v>
      </c>
      <c r="C5" s="65" t="s">
        <v>10</v>
      </c>
      <c r="D5" s="66">
        <f>VLOOKUP($A5,[0]!DB03,3,0)</f>
        <v>163.012</v>
      </c>
      <c r="E5" s="67"/>
      <c r="F5" s="68" t="str">
        <f>VLOOKUP($A5,[0]!DB03,4,0)</f>
        <v>dm³</v>
      </c>
      <c r="G5" s="93">
        <f t="shared" si="0"/>
      </c>
      <c r="H5" s="63">
        <f t="shared" si="5"/>
        <v>16</v>
      </c>
      <c r="I5" s="64" t="str">
        <f>VLOOKUP($H5,[0]!DB03,2,0)</f>
        <v>73m³ 4dm³ </v>
      </c>
      <c r="J5" s="65" t="s">
        <v>10</v>
      </c>
      <c r="K5" s="66">
        <f>VLOOKUP($H5,[0]!DB03,3,0)</f>
        <v>73004</v>
      </c>
      <c r="L5" s="67"/>
      <c r="M5" s="68" t="str">
        <f>VLOOKUP($H5,[0]!DB03,4,0)</f>
        <v>dm³</v>
      </c>
      <c r="N5" s="93">
        <f t="shared" si="1"/>
      </c>
      <c r="P5" s="39">
        <f t="shared" si="2"/>
        <v>111</v>
      </c>
      <c r="Q5" s="39">
        <f t="shared" si="2"/>
        <v>111</v>
      </c>
      <c r="R5" s="39">
        <f t="shared" si="2"/>
        <v>111</v>
      </c>
      <c r="S5" s="39">
        <f t="shared" si="2"/>
        <v>111</v>
      </c>
      <c r="T5" s="39">
        <f t="shared" si="2"/>
        <v>111</v>
      </c>
      <c r="U5" s="39">
        <f t="shared" si="2"/>
        <v>111</v>
      </c>
      <c r="W5" s="86">
        <v>2</v>
      </c>
      <c r="X5" s="86">
        <v>111</v>
      </c>
      <c r="Y5" s="86">
        <v>22</v>
      </c>
      <c r="Z5" s="86">
        <v>7</v>
      </c>
      <c r="AA5" s="86">
        <v>112</v>
      </c>
      <c r="AB5" s="86">
        <v>15</v>
      </c>
      <c r="AD5" s="89">
        <f t="shared" si="3"/>
        <v>0</v>
      </c>
      <c r="AE5" s="90">
        <f t="shared" si="4"/>
        <v>0</v>
      </c>
    </row>
    <row r="6" spans="1:31" ht="16.5" customHeight="1" thickBot="1">
      <c r="A6" s="63">
        <v>5</v>
      </c>
      <c r="B6" s="64" t="str">
        <f>VLOOKUP($A6,[0]!DB03,2,0)</f>
        <v>13m³ 83dm³ </v>
      </c>
      <c r="C6" s="65" t="s">
        <v>10</v>
      </c>
      <c r="D6" s="66">
        <f>VLOOKUP($A6,[0]!DB03,3,0)</f>
        <v>13.083</v>
      </c>
      <c r="E6" s="67"/>
      <c r="F6" s="68" t="str">
        <f>VLOOKUP($A6,[0]!DB03,4,0)</f>
        <v>m³</v>
      </c>
      <c r="G6" s="93">
        <f t="shared" si="0"/>
      </c>
      <c r="H6" s="63">
        <f t="shared" si="5"/>
        <v>17</v>
      </c>
      <c r="I6" s="64" t="str">
        <f>VLOOKUP($H6,[0]!DB03,2,0)</f>
        <v>58dm³ 4cm³ </v>
      </c>
      <c r="J6" s="65" t="s">
        <v>10</v>
      </c>
      <c r="K6" s="66">
        <f>VLOOKUP($H6,[0]!DB03,3,0)</f>
        <v>58004000</v>
      </c>
      <c r="L6" s="67"/>
      <c r="M6" s="68" t="str">
        <f>VLOOKUP($H6,[0]!DB03,4,0)</f>
        <v>mm³</v>
      </c>
      <c r="N6" s="93">
        <f t="shared" si="1"/>
      </c>
      <c r="P6" s="39">
        <f t="shared" si="2"/>
        <v>111</v>
      </c>
      <c r="Q6" s="39">
        <f t="shared" si="2"/>
        <v>111</v>
      </c>
      <c r="R6" s="39">
        <f t="shared" si="2"/>
        <v>111</v>
      </c>
      <c r="S6" s="39">
        <f t="shared" si="2"/>
        <v>111</v>
      </c>
      <c r="T6" s="39">
        <f t="shared" si="2"/>
        <v>111</v>
      </c>
      <c r="U6" s="39">
        <f t="shared" si="2"/>
        <v>111</v>
      </c>
      <c r="W6" s="86">
        <v>18</v>
      </c>
      <c r="X6" s="86">
        <v>113</v>
      </c>
      <c r="Y6" s="86">
        <v>16</v>
      </c>
      <c r="Z6" s="86">
        <v>24</v>
      </c>
      <c r="AA6" s="86">
        <v>114</v>
      </c>
      <c r="AB6" s="86">
        <v>19</v>
      </c>
      <c r="AD6" s="89">
        <f t="shared" si="3"/>
        <v>0</v>
      </c>
      <c r="AE6" s="90">
        <f t="shared" si="4"/>
        <v>0</v>
      </c>
    </row>
    <row r="7" spans="1:31" ht="16.5" customHeight="1" thickBot="1">
      <c r="A7" s="63">
        <v>6</v>
      </c>
      <c r="B7" s="64" t="str">
        <f>VLOOKUP($A7,[0]!DB03,2,0)</f>
        <v>71m³ 22dm³ </v>
      </c>
      <c r="C7" s="65" t="s">
        <v>10</v>
      </c>
      <c r="D7" s="66">
        <f>VLOOKUP($A7,[0]!DB03,3,0)</f>
        <v>71022</v>
      </c>
      <c r="E7" s="67"/>
      <c r="F7" s="68" t="str">
        <f>VLOOKUP($A7,[0]!DB03,4,0)</f>
        <v>dm³</v>
      </c>
      <c r="G7" s="93">
        <f t="shared" si="0"/>
      </c>
      <c r="H7" s="63">
        <f t="shared" si="5"/>
        <v>18</v>
      </c>
      <c r="I7" s="64" t="str">
        <f>VLOOKUP($H7,[0]!DB03,2,0)</f>
        <v>1dm³ 30cm³ 352mm³ </v>
      </c>
      <c r="J7" s="65" t="s">
        <v>10</v>
      </c>
      <c r="K7" s="66">
        <f>VLOOKUP($H7,[0]!DB03,3,0)</f>
        <v>1.030352</v>
      </c>
      <c r="L7" s="67"/>
      <c r="M7" s="68" t="str">
        <f>VLOOKUP($H7,[0]!DB03,4,0)</f>
        <v>dm³</v>
      </c>
      <c r="N7" s="93">
        <f t="shared" si="1"/>
      </c>
      <c r="P7" s="39">
        <f t="shared" si="2"/>
        <v>111</v>
      </c>
      <c r="Q7" s="39">
        <f t="shared" si="2"/>
        <v>111</v>
      </c>
      <c r="R7" s="39">
        <f t="shared" si="2"/>
        <v>111</v>
      </c>
      <c r="S7" s="39">
        <f t="shared" si="2"/>
        <v>111</v>
      </c>
      <c r="T7" s="39">
        <f t="shared" si="2"/>
        <v>111</v>
      </c>
      <c r="U7" s="39">
        <f t="shared" si="2"/>
        <v>111</v>
      </c>
      <c r="W7" s="86">
        <v>115</v>
      </c>
      <c r="X7" s="86">
        <v>8</v>
      </c>
      <c r="Y7" s="86">
        <v>116</v>
      </c>
      <c r="Z7" s="86">
        <v>117</v>
      </c>
      <c r="AA7" s="86">
        <v>14</v>
      </c>
      <c r="AB7" s="86">
        <v>118</v>
      </c>
      <c r="AD7" s="89">
        <f t="shared" si="3"/>
        <v>0</v>
      </c>
      <c r="AE7" s="90">
        <f t="shared" si="4"/>
        <v>0</v>
      </c>
    </row>
    <row r="8" spans="1:31" ht="16.5" customHeight="1" thickBot="1">
      <c r="A8" s="63">
        <v>7</v>
      </c>
      <c r="B8" s="64" t="str">
        <f>VLOOKUP($A8,[0]!DB03,2,0)</f>
        <v>147cm³ 866mm³ </v>
      </c>
      <c r="C8" s="65" t="s">
        <v>10</v>
      </c>
      <c r="D8" s="66">
        <f>VLOOKUP($A8,[0]!DB03,3,0)</f>
        <v>147866</v>
      </c>
      <c r="E8" s="67"/>
      <c r="F8" s="68" t="str">
        <f>VLOOKUP($A8,[0]!DB03,4,0)</f>
        <v>mm³</v>
      </c>
      <c r="G8" s="93">
        <f t="shared" si="0"/>
      </c>
      <c r="H8" s="63">
        <f t="shared" si="5"/>
        <v>19</v>
      </c>
      <c r="I8" s="64" t="str">
        <f>VLOOKUP($H8,[0]!DB03,2,0)</f>
        <v>79m³ 7dm³ </v>
      </c>
      <c r="J8" s="65" t="s">
        <v>10</v>
      </c>
      <c r="K8" s="66">
        <f>VLOOKUP($H8,[0]!DB03,3,0)</f>
        <v>79007</v>
      </c>
      <c r="L8" s="67"/>
      <c r="M8" s="68" t="str">
        <f>VLOOKUP($H8,[0]!DB03,4,0)</f>
        <v>dm³</v>
      </c>
      <c r="N8" s="93">
        <f t="shared" si="1"/>
      </c>
      <c r="P8" s="39">
        <f t="shared" si="2"/>
        <v>111</v>
      </c>
      <c r="Q8" s="39">
        <f t="shared" si="2"/>
        <v>111</v>
      </c>
      <c r="R8" s="39">
        <f t="shared" si="2"/>
        <v>111</v>
      </c>
      <c r="S8" s="39">
        <f t="shared" si="2"/>
        <v>111</v>
      </c>
      <c r="T8" s="39">
        <f t="shared" si="2"/>
        <v>111</v>
      </c>
      <c r="U8" s="39">
        <f t="shared" si="2"/>
        <v>111</v>
      </c>
      <c r="W8" s="86">
        <v>119</v>
      </c>
      <c r="X8" s="86">
        <v>9</v>
      </c>
      <c r="Y8" s="86">
        <v>21</v>
      </c>
      <c r="Z8" s="86">
        <v>6</v>
      </c>
      <c r="AA8" s="86">
        <v>11</v>
      </c>
      <c r="AB8" s="86">
        <v>120</v>
      </c>
      <c r="AD8" s="89">
        <f t="shared" si="3"/>
        <v>0</v>
      </c>
      <c r="AE8" s="90">
        <f t="shared" si="4"/>
        <v>0</v>
      </c>
    </row>
    <row r="9" spans="1:31" ht="16.5" customHeight="1" thickBot="1">
      <c r="A9" s="63">
        <v>8</v>
      </c>
      <c r="B9" s="64" t="str">
        <f>VLOOKUP($A9,[0]!DB03,2,0)</f>
        <v>521dm³ 60cm³ </v>
      </c>
      <c r="C9" s="65" t="s">
        <v>10</v>
      </c>
      <c r="D9" s="66">
        <f>VLOOKUP($A9,[0]!DB03,3,0)</f>
        <v>521060</v>
      </c>
      <c r="E9" s="67"/>
      <c r="F9" s="68" t="str">
        <f>VLOOKUP($A9,[0]!DB03,4,0)</f>
        <v>cm³</v>
      </c>
      <c r="G9" s="93">
        <f t="shared" si="0"/>
      </c>
      <c r="H9" s="63">
        <f t="shared" si="5"/>
        <v>20</v>
      </c>
      <c r="I9" s="64" t="str">
        <f>VLOOKUP($H9,[0]!DB03,2,0)</f>
        <v>72dm³ 21cm³ </v>
      </c>
      <c r="J9" s="65" t="s">
        <v>10</v>
      </c>
      <c r="K9" s="66">
        <f>VLOOKUP($H9,[0]!DB03,3,0)</f>
        <v>72.021</v>
      </c>
      <c r="L9" s="67"/>
      <c r="M9" s="68" t="str">
        <f>VLOOKUP($H9,[0]!DB03,4,0)</f>
        <v>dm³</v>
      </c>
      <c r="N9" s="93">
        <f t="shared" si="1"/>
      </c>
      <c r="P9" s="39">
        <f t="shared" si="2"/>
        <v>111</v>
      </c>
      <c r="Q9" s="39">
        <f t="shared" si="2"/>
        <v>111</v>
      </c>
      <c r="R9" s="39">
        <f t="shared" si="2"/>
        <v>111</v>
      </c>
      <c r="S9" s="39">
        <f t="shared" si="2"/>
        <v>111</v>
      </c>
      <c r="T9" s="39">
        <f t="shared" si="2"/>
        <v>111</v>
      </c>
      <c r="U9" s="39">
        <f t="shared" si="2"/>
        <v>111</v>
      </c>
      <c r="W9" s="86">
        <v>3</v>
      </c>
      <c r="X9" s="86">
        <v>121</v>
      </c>
      <c r="Y9" s="86">
        <v>122</v>
      </c>
      <c r="Z9" s="86">
        <v>123</v>
      </c>
      <c r="AA9" s="86">
        <v>124</v>
      </c>
      <c r="AB9" s="86">
        <v>1</v>
      </c>
      <c r="AD9" s="89">
        <f t="shared" si="3"/>
        <v>0</v>
      </c>
      <c r="AE9" s="90">
        <f t="shared" si="4"/>
        <v>0</v>
      </c>
    </row>
    <row r="10" spans="1:31" ht="16.5" customHeight="1" thickBot="1">
      <c r="A10" s="63">
        <v>9</v>
      </c>
      <c r="B10" s="64" t="str">
        <f>VLOOKUP($A10,[0]!DB03,2,0)</f>
        <v>86m³ 40cm³ </v>
      </c>
      <c r="C10" s="65" t="s">
        <v>10</v>
      </c>
      <c r="D10" s="66">
        <f>VLOOKUP($A10,[0]!DB03,3,0)</f>
        <v>86.00004</v>
      </c>
      <c r="E10" s="67"/>
      <c r="F10" s="68" t="str">
        <f>VLOOKUP($A10,[0]!DB03,4,0)</f>
        <v>m³</v>
      </c>
      <c r="G10" s="93">
        <f t="shared" si="0"/>
      </c>
      <c r="H10" s="63">
        <f t="shared" si="5"/>
        <v>21</v>
      </c>
      <c r="I10" s="64" t="str">
        <f>VLOOKUP($H10,[0]!DB03,2,0)</f>
        <v>3m³ 69dm³ 221cm³ </v>
      </c>
      <c r="J10" s="65" t="s">
        <v>10</v>
      </c>
      <c r="K10" s="66">
        <f>VLOOKUP($H10,[0]!DB03,3,0)</f>
        <v>3.0692209999999998</v>
      </c>
      <c r="L10" s="67"/>
      <c r="M10" s="68" t="str">
        <f>VLOOKUP($H10,[0]!DB03,4,0)</f>
        <v>m³</v>
      </c>
      <c r="N10" s="93">
        <f t="shared" si="1"/>
      </c>
      <c r="AD10" s="89">
        <f t="shared" si="3"/>
        <v>0</v>
      </c>
      <c r="AE10" s="90">
        <f t="shared" si="4"/>
        <v>0</v>
      </c>
    </row>
    <row r="11" spans="1:31" ht="16.5" customHeight="1">
      <c r="A11" s="63">
        <v>10</v>
      </c>
      <c r="B11" s="69" t="str">
        <f>VLOOKUP($A11,[0]!DB03,2,0)</f>
        <v>3dm³ 53cm³ </v>
      </c>
      <c r="C11" s="65" t="s">
        <v>10</v>
      </c>
      <c r="D11" s="70">
        <f>VLOOKUP($A11,[0]!DB03,3,0)</f>
        <v>3.053</v>
      </c>
      <c r="E11" s="67"/>
      <c r="F11" s="68" t="str">
        <f>VLOOKUP($A11,[0]!DB03,4,0)</f>
        <v>dm³</v>
      </c>
      <c r="G11" s="93">
        <f t="shared" si="0"/>
      </c>
      <c r="H11" s="63">
        <f t="shared" si="5"/>
        <v>22</v>
      </c>
      <c r="I11" s="64" t="str">
        <f>VLOOKUP($H11,[0]!DB03,2,0)</f>
        <v>1m³ 97dm³ 79cm³ </v>
      </c>
      <c r="J11" s="65" t="s">
        <v>10</v>
      </c>
      <c r="K11" s="66">
        <f>VLOOKUP($H11,[0]!DB03,3,0)</f>
        <v>1.097079</v>
      </c>
      <c r="L11" s="67"/>
      <c r="M11" s="68" t="str">
        <f>VLOOKUP($H11,[0]!DB03,4,0)</f>
        <v>m³</v>
      </c>
      <c r="N11" s="93">
        <f t="shared" si="1"/>
      </c>
      <c r="P11" s="100" t="s">
        <v>15</v>
      </c>
      <c r="Q11" s="112" t="s">
        <v>17</v>
      </c>
      <c r="R11" s="116"/>
      <c r="S11" s="112" t="s">
        <v>25</v>
      </c>
      <c r="T11" s="116"/>
      <c r="U11" s="112" t="s">
        <v>37</v>
      </c>
      <c r="V11" s="113"/>
      <c r="AD11" s="89">
        <f t="shared" si="3"/>
        <v>0</v>
      </c>
      <c r="AE11" s="90">
        <f t="shared" si="4"/>
        <v>0</v>
      </c>
    </row>
    <row r="12" spans="1:31" ht="16.5" customHeight="1" thickBot="1">
      <c r="A12" s="63">
        <v>11</v>
      </c>
      <c r="B12" s="64" t="str">
        <f>VLOOKUP($A12,[0]!DB03,2,0)</f>
        <v>97m³ 6dm³ </v>
      </c>
      <c r="C12" s="65" t="s">
        <v>10</v>
      </c>
      <c r="D12" s="66">
        <f>VLOOKUP($A12,[0]!DB03,3,0)</f>
        <v>97006000</v>
      </c>
      <c r="E12" s="67"/>
      <c r="F12" s="68" t="str">
        <f>VLOOKUP($A12,[0]!DB03,4,0)</f>
        <v>cm³</v>
      </c>
      <c r="G12" s="93">
        <f t="shared" si="0"/>
      </c>
      <c r="H12" s="63">
        <f t="shared" si="5"/>
        <v>23</v>
      </c>
      <c r="I12" s="64" t="str">
        <f>VLOOKUP($H12,[0]!DB03,2,0)</f>
        <v>51m³ 68cm³ </v>
      </c>
      <c r="J12" s="65" t="s">
        <v>10</v>
      </c>
      <c r="K12" s="66">
        <f>VLOOKUP($H12,[0]!DB03,3,0)</f>
        <v>51000.068</v>
      </c>
      <c r="L12" s="67"/>
      <c r="M12" s="68" t="str">
        <f>VLOOKUP($H12,[0]!DB03,4,0)</f>
        <v>dm³</v>
      </c>
      <c r="N12" s="93">
        <f t="shared" si="1"/>
      </c>
      <c r="P12" s="103"/>
      <c r="Q12" s="114" t="s">
        <v>255</v>
      </c>
      <c r="R12" s="117"/>
      <c r="S12" s="114" t="s">
        <v>255</v>
      </c>
      <c r="T12" s="117"/>
      <c r="U12" s="114" t="s">
        <v>255</v>
      </c>
      <c r="V12" s="115"/>
      <c r="AD12" s="89">
        <f t="shared" si="3"/>
        <v>0</v>
      </c>
      <c r="AE12" s="90">
        <f t="shared" si="4"/>
        <v>0</v>
      </c>
    </row>
    <row r="13" spans="1:31" ht="16.5" customHeight="1" thickBot="1">
      <c r="A13" s="71">
        <v>12</v>
      </c>
      <c r="B13" s="72" t="str">
        <f>VLOOKUP($A13,[0]!DB03,2,0)</f>
        <v>26dm³ 3cm³ </v>
      </c>
      <c r="C13" s="73" t="s">
        <v>10</v>
      </c>
      <c r="D13" s="74">
        <f>VLOOKUP($A13,[0]!DB03,3,0)</f>
        <v>0.026003000000000002</v>
      </c>
      <c r="E13" s="75"/>
      <c r="F13" s="76" t="str">
        <f>VLOOKUP($A13,[0]!DB03,4,0)</f>
        <v>m³</v>
      </c>
      <c r="G13" s="93">
        <f t="shared" si="0"/>
      </c>
      <c r="H13" s="71">
        <f t="shared" si="5"/>
        <v>24</v>
      </c>
      <c r="I13" s="72" t="str">
        <f>VLOOKUP($H13,[0]!DB03,2,0)</f>
        <v>9dm³ 9cm³ 374mm³ </v>
      </c>
      <c r="J13" s="73" t="s">
        <v>10</v>
      </c>
      <c r="K13" s="74">
        <f>VLOOKUP($H13,[0]!DB03,3,0)</f>
        <v>9009.374</v>
      </c>
      <c r="L13" s="75"/>
      <c r="M13" s="76" t="str">
        <f>VLOOKUP($H13,[0]!DB03,4,0)</f>
        <v>cm³</v>
      </c>
      <c r="N13" s="93">
        <f t="shared" si="1"/>
      </c>
      <c r="AD13" s="91">
        <f t="shared" si="3"/>
        <v>0</v>
      </c>
      <c r="AE13" s="92">
        <f t="shared" si="4"/>
        <v>0</v>
      </c>
    </row>
  </sheetData>
  <sheetProtection sheet="1" objects="1" scenarios="1" selectLockedCells="1"/>
  <mergeCells count="8">
    <mergeCell ref="Q12:R12"/>
    <mergeCell ref="S12:T12"/>
    <mergeCell ref="U12:V12"/>
    <mergeCell ref="P1:U1"/>
    <mergeCell ref="W1:AB1"/>
    <mergeCell ref="Q11:R11"/>
    <mergeCell ref="S11:T11"/>
    <mergeCell ref="U11:V11"/>
  </mergeCells>
  <conditionalFormatting sqref="G2:G13 N2:N13">
    <cfRule type="cellIs" priority="1" dxfId="5" operator="equal" stopIfTrue="1">
      <formula>"P"</formula>
    </cfRule>
    <cfRule type="cellIs" priority="2" dxfId="10" operator="equal" stopIfTrue="1">
      <formula>"O"</formula>
    </cfRule>
  </conditionalFormatting>
  <conditionalFormatting sqref="W2:AB9">
    <cfRule type="cellIs" priority="3" dxfId="2" operator="equal" stopIfTrue="1">
      <formula>0</formula>
    </cfRule>
    <cfRule type="cellIs" priority="4" dxfId="1" operator="lessThan" stopIfTrue="1">
      <formula>100</formula>
    </cfRule>
    <cfRule type="cellIs" priority="5" dxfId="0" operator="greaterThan" stopIfTrue="1">
      <formula>100</formula>
    </cfRule>
  </conditionalFormatting>
  <conditionalFormatting sqref="P2:U9">
    <cfRule type="cellIs" priority="6" dxfId="2" operator="equal" stopIfTrue="1">
      <formula>0</formula>
    </cfRule>
    <cfRule type="cellIs" priority="7" dxfId="5" operator="lessThan" stopIfTrue="1">
      <formula>100</formula>
    </cfRule>
    <cfRule type="cellIs" priority="8" dxfId="0" operator="greaterThan" stopIfTrue="1">
      <formula>100</formula>
    </cfRule>
  </conditionalFormatting>
  <conditionalFormatting sqref="E2:E13 L2:L13">
    <cfRule type="cellIs" priority="9" dxfId="3" operator="equal" stopIfTrue="1">
      <formula>0</formula>
    </cfRule>
  </conditionalFormatting>
  <printOptions/>
  <pageMargins left="0.53" right="0.19" top="0.56" bottom="0.984251969" header="0.4921259845" footer="0.4921259845"/>
  <pageSetup horizontalDpi="300" verticalDpi="300" orientation="portrait" paperSize="9" scale="90" r:id="rId2"/>
  <headerFooter alignWithMargins="0">
    <oddFooter>&amp;R&amp;"Courier New,Standard"&amp;8Ui - &amp;F/&amp;A - &amp;D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AE13"/>
  <sheetViews>
    <sheetView showGridLines="0" showRowColHeaders="0" zoomScalePageLayoutView="0" workbookViewId="0" topLeftCell="A1">
      <selection activeCell="E2" sqref="E2"/>
    </sheetView>
  </sheetViews>
  <sheetFormatPr defaultColWidth="11.57421875" defaultRowHeight="12.75"/>
  <cols>
    <col min="1" max="1" width="4.7109375" style="77" customWidth="1"/>
    <col min="2" max="2" width="20.7109375" style="78" customWidth="1"/>
    <col min="3" max="3" width="2.140625" style="78" customWidth="1"/>
    <col min="4" max="4" width="18.57421875" style="79" hidden="1" customWidth="1"/>
    <col min="5" max="5" width="20.7109375" style="80" customWidth="1"/>
    <col min="6" max="6" width="5.7109375" style="81" customWidth="1"/>
    <col min="7" max="7" width="3.7109375" style="82" customWidth="1"/>
    <col min="8" max="8" width="4.7109375" style="78" customWidth="1"/>
    <col min="9" max="9" width="20.7109375" style="78" customWidth="1"/>
    <col min="10" max="10" width="2.140625" style="78" customWidth="1"/>
    <col min="11" max="11" width="18.57421875" style="79" hidden="1" customWidth="1"/>
    <col min="12" max="12" width="20.7109375" style="80" customWidth="1"/>
    <col min="13" max="13" width="5.7109375" style="81" customWidth="1"/>
    <col min="14" max="14" width="3.7109375" style="78" customWidth="1"/>
    <col min="15" max="15" width="2.421875" style="62" customWidth="1"/>
    <col min="16" max="21" width="3.7109375" style="49" customWidth="1"/>
    <col min="22" max="22" width="3.7109375" style="62" customWidth="1"/>
    <col min="23" max="28" width="3.7109375" style="49" hidden="1" customWidth="1"/>
    <col min="29" max="29" width="2.421875" style="62" hidden="1" customWidth="1"/>
    <col min="30" max="31" width="2.140625" style="62" hidden="1" customWidth="1"/>
    <col min="32" max="16384" width="11.57421875" style="62" customWidth="1"/>
  </cols>
  <sheetData>
    <row r="1" spans="1:28" s="54" customFormat="1" ht="19.5" thickBot="1">
      <c r="A1" s="104" t="str">
        <f>"Übungen zum Thema Maßumwandlungen ("&amp;prt!K1&amp;")"</f>
        <v>Übungen zum Thema Maßumwandlungen (Raummaße)</v>
      </c>
      <c r="B1" s="105"/>
      <c r="C1" s="105"/>
      <c r="D1" s="106"/>
      <c r="E1" s="107"/>
      <c r="F1" s="108"/>
      <c r="G1" s="105"/>
      <c r="H1" s="109"/>
      <c r="I1" s="105"/>
      <c r="J1" s="105"/>
      <c r="K1" s="106"/>
      <c r="L1" s="107"/>
      <c r="M1" s="108"/>
      <c r="N1" s="110"/>
      <c r="P1" s="111"/>
      <c r="Q1" s="111"/>
      <c r="R1" s="111"/>
      <c r="S1" s="111"/>
      <c r="T1" s="111"/>
      <c r="U1" s="111"/>
      <c r="W1" s="111"/>
      <c r="X1" s="111"/>
      <c r="Y1" s="111"/>
      <c r="Z1" s="111"/>
      <c r="AA1" s="111"/>
      <c r="AB1" s="111"/>
    </row>
    <row r="2" spans="1:31" ht="16.5" customHeight="1" thickBot="1">
      <c r="A2" s="55">
        <v>1</v>
      </c>
      <c r="B2" s="56" t="str">
        <f>VLOOKUP($A2,[0]!DB04,2,0)</f>
        <v>79m³ 68dm³ </v>
      </c>
      <c r="C2" s="57" t="s">
        <v>10</v>
      </c>
      <c r="D2" s="58">
        <f>VLOOKUP($A2,[0]!DB04,3,0)</f>
        <v>79.068</v>
      </c>
      <c r="E2" s="59"/>
      <c r="F2" s="60" t="str">
        <f>VLOOKUP($A2,[0]!DB04,4,0)</f>
        <v>m³</v>
      </c>
      <c r="G2" s="93">
        <f aca="true" t="shared" si="0" ref="G2:G13">IF(ISBLANK(E2),"",IF(E2=D2,"P","O"))</f>
      </c>
      <c r="H2" s="55">
        <f>A13+1</f>
        <v>13</v>
      </c>
      <c r="I2" s="61" t="str">
        <f>VLOOKUP($H2,[0]!DB04,2,0)</f>
        <v>76cm³ 459mm³ </v>
      </c>
      <c r="J2" s="57" t="s">
        <v>10</v>
      </c>
      <c r="K2" s="58">
        <f>VLOOKUP($H2,[0]!DB04,3,0)</f>
        <v>0.076459</v>
      </c>
      <c r="L2" s="59"/>
      <c r="M2" s="60" t="str">
        <f>VLOOKUP($H2,[0]!DB04,4,0)</f>
        <v>dm³</v>
      </c>
      <c r="N2" s="93">
        <f aca="true" t="shared" si="1" ref="N2:N13">IF(ISBLANK(L2),"",IF(L2=K2,"P","O"))</f>
      </c>
      <c r="P2" s="39">
        <f aca="true" t="shared" si="2" ref="P2:U9">IF(COUNTIF($AD:$AE,W2)=1,W2,111)</f>
        <v>111</v>
      </c>
      <c r="Q2" s="39">
        <f t="shared" si="2"/>
        <v>111</v>
      </c>
      <c r="R2" s="39">
        <f t="shared" si="2"/>
        <v>111</v>
      </c>
      <c r="S2" s="39">
        <f t="shared" si="2"/>
        <v>111</v>
      </c>
      <c r="T2" s="39">
        <f t="shared" si="2"/>
        <v>111</v>
      </c>
      <c r="U2" s="39">
        <f t="shared" si="2"/>
        <v>111</v>
      </c>
      <c r="W2" s="86">
        <v>17</v>
      </c>
      <c r="X2" s="86">
        <v>101</v>
      </c>
      <c r="Y2" s="86">
        <v>102</v>
      </c>
      <c r="Z2" s="86">
        <v>103</v>
      </c>
      <c r="AA2" s="86">
        <v>104</v>
      </c>
      <c r="AB2" s="86">
        <v>4</v>
      </c>
      <c r="AD2" s="87">
        <f aca="true" t="shared" si="3" ref="AD2:AD13">IF($G2="P",$A2,0)</f>
        <v>0</v>
      </c>
      <c r="AE2" s="88">
        <f aca="true" t="shared" si="4" ref="AE2:AE13">IF($N2="P",$H2,0)</f>
        <v>0</v>
      </c>
    </row>
    <row r="3" spans="1:31" ht="16.5" customHeight="1" thickBot="1">
      <c r="A3" s="63">
        <v>2</v>
      </c>
      <c r="B3" s="64" t="str">
        <f>VLOOKUP($A3,[0]!DB04,2,0)</f>
        <v>2m³ 51dm³ </v>
      </c>
      <c r="C3" s="65" t="s">
        <v>10</v>
      </c>
      <c r="D3" s="66">
        <f>VLOOKUP($A3,[0]!DB04,3,0)</f>
        <v>2.051</v>
      </c>
      <c r="E3" s="67"/>
      <c r="F3" s="68" t="str">
        <f>VLOOKUP($A3,[0]!DB04,4,0)</f>
        <v>m³</v>
      </c>
      <c r="G3" s="93">
        <f t="shared" si="0"/>
      </c>
      <c r="H3" s="63">
        <f aca="true" t="shared" si="5" ref="H3:H13">H2+1</f>
        <v>14</v>
      </c>
      <c r="I3" s="64" t="str">
        <f>VLOOKUP($H3,[0]!DB04,2,0)</f>
        <v>5m³ 530dm³ 1cm³ </v>
      </c>
      <c r="J3" s="65" t="s">
        <v>10</v>
      </c>
      <c r="K3" s="66">
        <f>VLOOKUP($H3,[0]!DB04,3,0)</f>
        <v>5530.001</v>
      </c>
      <c r="L3" s="67"/>
      <c r="M3" s="68" t="str">
        <f>VLOOKUP($H3,[0]!DB04,4,0)</f>
        <v>dm³</v>
      </c>
      <c r="N3" s="93">
        <f t="shared" si="1"/>
      </c>
      <c r="P3" s="39">
        <f t="shared" si="2"/>
        <v>111</v>
      </c>
      <c r="Q3" s="39">
        <f t="shared" si="2"/>
        <v>111</v>
      </c>
      <c r="R3" s="39">
        <f t="shared" si="2"/>
        <v>111</v>
      </c>
      <c r="S3" s="39">
        <f t="shared" si="2"/>
        <v>111</v>
      </c>
      <c r="T3" s="39">
        <f t="shared" si="2"/>
        <v>111</v>
      </c>
      <c r="U3" s="39">
        <f t="shared" si="2"/>
        <v>111</v>
      </c>
      <c r="W3" s="86">
        <v>105</v>
      </c>
      <c r="X3" s="86">
        <v>13</v>
      </c>
      <c r="Y3" s="86">
        <v>5</v>
      </c>
      <c r="Z3" s="86">
        <v>2</v>
      </c>
      <c r="AA3" s="86">
        <v>12</v>
      </c>
      <c r="AB3" s="86">
        <v>106</v>
      </c>
      <c r="AD3" s="89">
        <f t="shared" si="3"/>
        <v>0</v>
      </c>
      <c r="AE3" s="90">
        <f t="shared" si="4"/>
        <v>0</v>
      </c>
    </row>
    <row r="4" spans="1:31" ht="16.5" customHeight="1" thickBot="1">
      <c r="A4" s="63">
        <v>3</v>
      </c>
      <c r="B4" s="64" t="str">
        <f>VLOOKUP($A4,[0]!DB04,2,0)</f>
        <v>7dm³ 89cm³ </v>
      </c>
      <c r="C4" s="65" t="s">
        <v>10</v>
      </c>
      <c r="D4" s="66">
        <f>VLOOKUP($A4,[0]!DB04,3,0)</f>
        <v>7089</v>
      </c>
      <c r="E4" s="67"/>
      <c r="F4" s="68" t="str">
        <f>VLOOKUP($A4,[0]!DB04,4,0)</f>
        <v>cm³</v>
      </c>
      <c r="G4" s="93">
        <f t="shared" si="0"/>
      </c>
      <c r="H4" s="63">
        <f t="shared" si="5"/>
        <v>15</v>
      </c>
      <c r="I4" s="64" t="str">
        <f>VLOOKUP($H4,[0]!DB04,2,0)</f>
        <v>90m³ 71cm³ </v>
      </c>
      <c r="J4" s="65" t="s">
        <v>10</v>
      </c>
      <c r="K4" s="66">
        <f>VLOOKUP($H4,[0]!DB04,3,0)</f>
        <v>90.000071</v>
      </c>
      <c r="L4" s="67"/>
      <c r="M4" s="68" t="str">
        <f>VLOOKUP($H4,[0]!DB04,4,0)</f>
        <v>m³</v>
      </c>
      <c r="N4" s="93">
        <f t="shared" si="1"/>
      </c>
      <c r="P4" s="39">
        <f t="shared" si="2"/>
        <v>111</v>
      </c>
      <c r="Q4" s="39">
        <f t="shared" si="2"/>
        <v>111</v>
      </c>
      <c r="R4" s="39">
        <f t="shared" si="2"/>
        <v>111</v>
      </c>
      <c r="S4" s="39">
        <f t="shared" si="2"/>
        <v>111</v>
      </c>
      <c r="T4" s="39">
        <f t="shared" si="2"/>
        <v>111</v>
      </c>
      <c r="U4" s="39">
        <f t="shared" si="2"/>
        <v>111</v>
      </c>
      <c r="W4" s="86">
        <v>107</v>
      </c>
      <c r="X4" s="86">
        <v>10</v>
      </c>
      <c r="Y4" s="86">
        <v>108</v>
      </c>
      <c r="Z4" s="86">
        <v>109</v>
      </c>
      <c r="AA4" s="86">
        <v>23</v>
      </c>
      <c r="AB4" s="86">
        <v>110</v>
      </c>
      <c r="AD4" s="89">
        <f t="shared" si="3"/>
        <v>0</v>
      </c>
      <c r="AE4" s="90">
        <f t="shared" si="4"/>
        <v>0</v>
      </c>
    </row>
    <row r="5" spans="1:31" ht="16.5" customHeight="1" thickBot="1">
      <c r="A5" s="63">
        <v>4</v>
      </c>
      <c r="B5" s="64" t="str">
        <f>VLOOKUP($A5,[0]!DB04,2,0)</f>
        <v>105dm³ 7cm³ </v>
      </c>
      <c r="C5" s="65" t="s">
        <v>10</v>
      </c>
      <c r="D5" s="66">
        <f>VLOOKUP($A5,[0]!DB04,3,0)</f>
        <v>105.007</v>
      </c>
      <c r="E5" s="67"/>
      <c r="F5" s="68" t="str">
        <f>VLOOKUP($A5,[0]!DB04,4,0)</f>
        <v>dm³</v>
      </c>
      <c r="G5" s="93">
        <f t="shared" si="0"/>
      </c>
      <c r="H5" s="63">
        <f t="shared" si="5"/>
        <v>16</v>
      </c>
      <c r="I5" s="64" t="str">
        <f>VLOOKUP($H5,[0]!DB04,2,0)</f>
        <v>78m³ 1dm³ </v>
      </c>
      <c r="J5" s="65" t="s">
        <v>10</v>
      </c>
      <c r="K5" s="66">
        <f>VLOOKUP($H5,[0]!DB04,3,0)</f>
        <v>78001</v>
      </c>
      <c r="L5" s="67"/>
      <c r="M5" s="68" t="str">
        <f>VLOOKUP($H5,[0]!DB04,4,0)</f>
        <v>dm³</v>
      </c>
      <c r="N5" s="93">
        <f t="shared" si="1"/>
      </c>
      <c r="P5" s="39">
        <f t="shared" si="2"/>
        <v>111</v>
      </c>
      <c r="Q5" s="39">
        <f t="shared" si="2"/>
        <v>111</v>
      </c>
      <c r="R5" s="39">
        <f t="shared" si="2"/>
        <v>111</v>
      </c>
      <c r="S5" s="39">
        <f t="shared" si="2"/>
        <v>111</v>
      </c>
      <c r="T5" s="39">
        <f t="shared" si="2"/>
        <v>111</v>
      </c>
      <c r="U5" s="39">
        <f t="shared" si="2"/>
        <v>111</v>
      </c>
      <c r="W5" s="86">
        <v>2</v>
      </c>
      <c r="X5" s="86">
        <v>111</v>
      </c>
      <c r="Y5" s="86">
        <v>22</v>
      </c>
      <c r="Z5" s="86">
        <v>7</v>
      </c>
      <c r="AA5" s="86">
        <v>112</v>
      </c>
      <c r="AB5" s="86">
        <v>15</v>
      </c>
      <c r="AD5" s="89">
        <f t="shared" si="3"/>
        <v>0</v>
      </c>
      <c r="AE5" s="90">
        <f t="shared" si="4"/>
        <v>0</v>
      </c>
    </row>
    <row r="6" spans="1:31" ht="16.5" customHeight="1" thickBot="1">
      <c r="A6" s="63">
        <v>5</v>
      </c>
      <c r="B6" s="64" t="str">
        <f>VLOOKUP($A6,[0]!DB04,2,0)</f>
        <v>91m³ 8dm³ </v>
      </c>
      <c r="C6" s="65" t="s">
        <v>10</v>
      </c>
      <c r="D6" s="66">
        <f>VLOOKUP($A6,[0]!DB04,3,0)</f>
        <v>91.008</v>
      </c>
      <c r="E6" s="67"/>
      <c r="F6" s="68" t="str">
        <f>VLOOKUP($A6,[0]!DB04,4,0)</f>
        <v>m³</v>
      </c>
      <c r="G6" s="93">
        <f t="shared" si="0"/>
      </c>
      <c r="H6" s="63">
        <f t="shared" si="5"/>
        <v>17</v>
      </c>
      <c r="I6" s="64" t="str">
        <f>VLOOKUP($H6,[0]!DB04,2,0)</f>
        <v>55dm³ 32cm³ </v>
      </c>
      <c r="J6" s="65" t="s">
        <v>10</v>
      </c>
      <c r="K6" s="66">
        <f>VLOOKUP($H6,[0]!DB04,3,0)</f>
        <v>55032</v>
      </c>
      <c r="L6" s="67"/>
      <c r="M6" s="68" t="str">
        <f>VLOOKUP($H6,[0]!DB04,4,0)</f>
        <v>cm³</v>
      </c>
      <c r="N6" s="93">
        <f t="shared" si="1"/>
      </c>
      <c r="P6" s="39">
        <f t="shared" si="2"/>
        <v>111</v>
      </c>
      <c r="Q6" s="39">
        <f t="shared" si="2"/>
        <v>111</v>
      </c>
      <c r="R6" s="39">
        <f t="shared" si="2"/>
        <v>111</v>
      </c>
      <c r="S6" s="39">
        <f t="shared" si="2"/>
        <v>111</v>
      </c>
      <c r="T6" s="39">
        <f t="shared" si="2"/>
        <v>111</v>
      </c>
      <c r="U6" s="39">
        <f t="shared" si="2"/>
        <v>111</v>
      </c>
      <c r="W6" s="86">
        <v>18</v>
      </c>
      <c r="X6" s="86">
        <v>113</v>
      </c>
      <c r="Y6" s="86">
        <v>16</v>
      </c>
      <c r="Z6" s="86">
        <v>24</v>
      </c>
      <c r="AA6" s="86">
        <v>114</v>
      </c>
      <c r="AB6" s="86">
        <v>19</v>
      </c>
      <c r="AD6" s="89">
        <f t="shared" si="3"/>
        <v>0</v>
      </c>
      <c r="AE6" s="90">
        <f t="shared" si="4"/>
        <v>0</v>
      </c>
    </row>
    <row r="7" spans="1:31" ht="16.5" customHeight="1" thickBot="1">
      <c r="A7" s="63">
        <v>6</v>
      </c>
      <c r="B7" s="64" t="str">
        <f>VLOOKUP($A7,[0]!DB04,2,0)</f>
        <v>73m³ 6dm³ </v>
      </c>
      <c r="C7" s="65" t="s">
        <v>10</v>
      </c>
      <c r="D7" s="66">
        <f>VLOOKUP($A7,[0]!DB04,3,0)</f>
        <v>73.006</v>
      </c>
      <c r="E7" s="67"/>
      <c r="F7" s="68" t="str">
        <f>VLOOKUP($A7,[0]!DB04,4,0)</f>
        <v>m³</v>
      </c>
      <c r="G7" s="93">
        <f t="shared" si="0"/>
      </c>
      <c r="H7" s="63">
        <f t="shared" si="5"/>
        <v>18</v>
      </c>
      <c r="I7" s="64" t="str">
        <f>VLOOKUP($H7,[0]!DB04,2,0)</f>
        <v>18dm³ 5cm³ 668mm³ </v>
      </c>
      <c r="J7" s="65" t="s">
        <v>10</v>
      </c>
      <c r="K7" s="66">
        <f>VLOOKUP($H7,[0]!DB04,3,0)</f>
        <v>18.005668</v>
      </c>
      <c r="L7" s="67"/>
      <c r="M7" s="68" t="str">
        <f>VLOOKUP($H7,[0]!DB04,4,0)</f>
        <v>dm³</v>
      </c>
      <c r="N7" s="93">
        <f t="shared" si="1"/>
      </c>
      <c r="P7" s="39">
        <f t="shared" si="2"/>
        <v>111</v>
      </c>
      <c r="Q7" s="39">
        <f t="shared" si="2"/>
        <v>111</v>
      </c>
      <c r="R7" s="39">
        <f t="shared" si="2"/>
        <v>111</v>
      </c>
      <c r="S7" s="39">
        <f t="shared" si="2"/>
        <v>111</v>
      </c>
      <c r="T7" s="39">
        <f t="shared" si="2"/>
        <v>111</v>
      </c>
      <c r="U7" s="39">
        <f t="shared" si="2"/>
        <v>111</v>
      </c>
      <c r="W7" s="86">
        <v>115</v>
      </c>
      <c r="X7" s="86">
        <v>8</v>
      </c>
      <c r="Y7" s="86">
        <v>116</v>
      </c>
      <c r="Z7" s="86">
        <v>117</v>
      </c>
      <c r="AA7" s="86">
        <v>14</v>
      </c>
      <c r="AB7" s="86">
        <v>118</v>
      </c>
      <c r="AD7" s="89">
        <f t="shared" si="3"/>
        <v>0</v>
      </c>
      <c r="AE7" s="90">
        <f t="shared" si="4"/>
        <v>0</v>
      </c>
    </row>
    <row r="8" spans="1:31" ht="16.5" customHeight="1" thickBot="1">
      <c r="A8" s="63">
        <v>7</v>
      </c>
      <c r="B8" s="64" t="str">
        <f>VLOOKUP($A8,[0]!DB04,2,0)</f>
        <v>66cm³ 735mm³ </v>
      </c>
      <c r="C8" s="65" t="s">
        <v>10</v>
      </c>
      <c r="D8" s="66">
        <f>VLOOKUP($A8,[0]!DB04,3,0)</f>
        <v>66.735</v>
      </c>
      <c r="E8" s="67"/>
      <c r="F8" s="68" t="str">
        <f>VLOOKUP($A8,[0]!DB04,4,0)</f>
        <v>cm³</v>
      </c>
      <c r="G8" s="93">
        <f t="shared" si="0"/>
      </c>
      <c r="H8" s="63">
        <f t="shared" si="5"/>
        <v>19</v>
      </c>
      <c r="I8" s="64" t="str">
        <f>VLOOKUP($H8,[0]!DB04,2,0)</f>
        <v>75m³ 14dm³ </v>
      </c>
      <c r="J8" s="65" t="s">
        <v>10</v>
      </c>
      <c r="K8" s="66">
        <f>VLOOKUP($H8,[0]!DB04,3,0)</f>
        <v>75014</v>
      </c>
      <c r="L8" s="67"/>
      <c r="M8" s="68" t="str">
        <f>VLOOKUP($H8,[0]!DB04,4,0)</f>
        <v>dm³</v>
      </c>
      <c r="N8" s="93">
        <f t="shared" si="1"/>
      </c>
      <c r="P8" s="39">
        <f t="shared" si="2"/>
        <v>111</v>
      </c>
      <c r="Q8" s="39">
        <f t="shared" si="2"/>
        <v>111</v>
      </c>
      <c r="R8" s="39">
        <f t="shared" si="2"/>
        <v>111</v>
      </c>
      <c r="S8" s="39">
        <f t="shared" si="2"/>
        <v>111</v>
      </c>
      <c r="T8" s="39">
        <f t="shared" si="2"/>
        <v>111</v>
      </c>
      <c r="U8" s="39">
        <f t="shared" si="2"/>
        <v>111</v>
      </c>
      <c r="W8" s="86">
        <v>119</v>
      </c>
      <c r="X8" s="86">
        <v>9</v>
      </c>
      <c r="Y8" s="86">
        <v>21</v>
      </c>
      <c r="Z8" s="86">
        <v>6</v>
      </c>
      <c r="AA8" s="86">
        <v>11</v>
      </c>
      <c r="AB8" s="86">
        <v>120</v>
      </c>
      <c r="AD8" s="89">
        <f t="shared" si="3"/>
        <v>0</v>
      </c>
      <c r="AE8" s="90">
        <f t="shared" si="4"/>
        <v>0</v>
      </c>
    </row>
    <row r="9" spans="1:31" ht="16.5" customHeight="1" thickBot="1">
      <c r="A9" s="63">
        <v>8</v>
      </c>
      <c r="B9" s="64" t="str">
        <f>VLOOKUP($A9,[0]!DB04,2,0)</f>
        <v>76dm³ 68cm³ </v>
      </c>
      <c r="C9" s="65" t="s">
        <v>10</v>
      </c>
      <c r="D9" s="66">
        <f>VLOOKUP($A9,[0]!DB04,3,0)</f>
        <v>76.068</v>
      </c>
      <c r="E9" s="67"/>
      <c r="F9" s="68" t="str">
        <f>VLOOKUP($A9,[0]!DB04,4,0)</f>
        <v>dm³</v>
      </c>
      <c r="G9" s="93">
        <f t="shared" si="0"/>
      </c>
      <c r="H9" s="63">
        <f t="shared" si="5"/>
        <v>20</v>
      </c>
      <c r="I9" s="64" t="str">
        <f>VLOOKUP($H9,[0]!DB04,2,0)</f>
        <v>6dm³ 25cm³ </v>
      </c>
      <c r="J9" s="65" t="s">
        <v>10</v>
      </c>
      <c r="K9" s="66">
        <f>VLOOKUP($H9,[0]!DB04,3,0)</f>
        <v>0.006025</v>
      </c>
      <c r="L9" s="67"/>
      <c r="M9" s="68" t="str">
        <f>VLOOKUP($H9,[0]!DB04,4,0)</f>
        <v>m³</v>
      </c>
      <c r="N9" s="93">
        <f t="shared" si="1"/>
      </c>
      <c r="P9" s="39">
        <f t="shared" si="2"/>
        <v>111</v>
      </c>
      <c r="Q9" s="39">
        <f t="shared" si="2"/>
        <v>111</v>
      </c>
      <c r="R9" s="39">
        <f t="shared" si="2"/>
        <v>111</v>
      </c>
      <c r="S9" s="39">
        <f t="shared" si="2"/>
        <v>111</v>
      </c>
      <c r="T9" s="39">
        <f t="shared" si="2"/>
        <v>111</v>
      </c>
      <c r="U9" s="39">
        <f t="shared" si="2"/>
        <v>111</v>
      </c>
      <c r="W9" s="86">
        <v>3</v>
      </c>
      <c r="X9" s="86">
        <v>121</v>
      </c>
      <c r="Y9" s="86">
        <v>122</v>
      </c>
      <c r="Z9" s="86">
        <v>123</v>
      </c>
      <c r="AA9" s="86">
        <v>124</v>
      </c>
      <c r="AB9" s="86">
        <v>1</v>
      </c>
      <c r="AD9" s="89">
        <f t="shared" si="3"/>
        <v>0</v>
      </c>
      <c r="AE9" s="90">
        <f t="shared" si="4"/>
        <v>0</v>
      </c>
    </row>
    <row r="10" spans="1:31" ht="16.5" customHeight="1" thickBot="1">
      <c r="A10" s="63">
        <v>9</v>
      </c>
      <c r="B10" s="64" t="str">
        <f>VLOOKUP($A10,[0]!DB04,2,0)</f>
        <v>47m³ 61cm³ </v>
      </c>
      <c r="C10" s="65" t="s">
        <v>10</v>
      </c>
      <c r="D10" s="66">
        <f>VLOOKUP($A10,[0]!DB04,3,0)</f>
        <v>47000.061</v>
      </c>
      <c r="E10" s="67"/>
      <c r="F10" s="68" t="str">
        <f>VLOOKUP($A10,[0]!DB04,4,0)</f>
        <v>dm³</v>
      </c>
      <c r="G10" s="93">
        <f t="shared" si="0"/>
      </c>
      <c r="H10" s="63">
        <f t="shared" si="5"/>
        <v>21</v>
      </c>
      <c r="I10" s="64" t="str">
        <f>VLOOKUP($H10,[0]!DB04,2,0)</f>
        <v>4m³ 7dm³ 490cm³ </v>
      </c>
      <c r="J10" s="65" t="s">
        <v>10</v>
      </c>
      <c r="K10" s="66">
        <f>VLOOKUP($H10,[0]!DB04,3,0)</f>
        <v>4.00749</v>
      </c>
      <c r="L10" s="67"/>
      <c r="M10" s="68" t="str">
        <f>VLOOKUP($H10,[0]!DB04,4,0)</f>
        <v>m³</v>
      </c>
      <c r="N10" s="93">
        <f t="shared" si="1"/>
      </c>
      <c r="AD10" s="89">
        <f t="shared" si="3"/>
        <v>0</v>
      </c>
      <c r="AE10" s="90">
        <f t="shared" si="4"/>
        <v>0</v>
      </c>
    </row>
    <row r="11" spans="1:31" ht="16.5" customHeight="1">
      <c r="A11" s="63">
        <v>10</v>
      </c>
      <c r="B11" s="69" t="str">
        <f>VLOOKUP($A11,[0]!DB04,2,0)</f>
        <v>35dm³ 57cm³ </v>
      </c>
      <c r="C11" s="65" t="s">
        <v>10</v>
      </c>
      <c r="D11" s="70">
        <f>VLOOKUP($A11,[0]!DB04,3,0)</f>
        <v>35.057</v>
      </c>
      <c r="E11" s="67"/>
      <c r="F11" s="68" t="str">
        <f>VLOOKUP($A11,[0]!DB04,4,0)</f>
        <v>dm³</v>
      </c>
      <c r="G11" s="93">
        <f t="shared" si="0"/>
      </c>
      <c r="H11" s="63">
        <f t="shared" si="5"/>
        <v>22</v>
      </c>
      <c r="I11" s="64" t="str">
        <f>VLOOKUP($H11,[0]!DB04,2,0)</f>
        <v>6m³ 2dm³ 62cm³ </v>
      </c>
      <c r="J11" s="65" t="s">
        <v>10</v>
      </c>
      <c r="K11" s="66">
        <f>VLOOKUP($H11,[0]!DB04,3,0)</f>
        <v>6002062</v>
      </c>
      <c r="L11" s="67"/>
      <c r="M11" s="68" t="str">
        <f>VLOOKUP($H11,[0]!DB04,4,0)</f>
        <v>cm³</v>
      </c>
      <c r="N11" s="93">
        <f t="shared" si="1"/>
      </c>
      <c r="P11" s="100" t="s">
        <v>15</v>
      </c>
      <c r="Q11" s="112" t="s">
        <v>17</v>
      </c>
      <c r="R11" s="116"/>
      <c r="S11" s="112" t="s">
        <v>25</v>
      </c>
      <c r="T11" s="116"/>
      <c r="U11" s="112" t="s">
        <v>37</v>
      </c>
      <c r="V11" s="113"/>
      <c r="AD11" s="89">
        <f t="shared" si="3"/>
        <v>0</v>
      </c>
      <c r="AE11" s="90">
        <f t="shared" si="4"/>
        <v>0</v>
      </c>
    </row>
    <row r="12" spans="1:31" ht="16.5" customHeight="1" thickBot="1">
      <c r="A12" s="63">
        <v>11</v>
      </c>
      <c r="B12" s="64" t="str">
        <f>VLOOKUP($A12,[0]!DB04,2,0)</f>
        <v>20m³ 6dm³ </v>
      </c>
      <c r="C12" s="65" t="s">
        <v>10</v>
      </c>
      <c r="D12" s="66">
        <f>VLOOKUP($A12,[0]!DB04,3,0)</f>
        <v>20.006</v>
      </c>
      <c r="E12" s="67"/>
      <c r="F12" s="68" t="str">
        <f>VLOOKUP($A12,[0]!DB04,4,0)</f>
        <v>m³</v>
      </c>
      <c r="G12" s="93">
        <f t="shared" si="0"/>
      </c>
      <c r="H12" s="63">
        <f t="shared" si="5"/>
        <v>23</v>
      </c>
      <c r="I12" s="64" t="str">
        <f>VLOOKUP($H12,[0]!DB04,2,0)</f>
        <v>38m³ 735cm³ </v>
      </c>
      <c r="J12" s="65" t="s">
        <v>10</v>
      </c>
      <c r="K12" s="66">
        <f>VLOOKUP($H12,[0]!DB04,3,0)</f>
        <v>38000735</v>
      </c>
      <c r="L12" s="67"/>
      <c r="M12" s="68" t="str">
        <f>VLOOKUP($H12,[0]!DB04,4,0)</f>
        <v>cm³</v>
      </c>
      <c r="N12" s="93">
        <f t="shared" si="1"/>
      </c>
      <c r="P12" s="103"/>
      <c r="Q12" s="114" t="s">
        <v>255</v>
      </c>
      <c r="R12" s="117"/>
      <c r="S12" s="114" t="s">
        <v>255</v>
      </c>
      <c r="T12" s="117"/>
      <c r="U12" s="114" t="s">
        <v>255</v>
      </c>
      <c r="V12" s="115"/>
      <c r="AD12" s="89">
        <f t="shared" si="3"/>
        <v>0</v>
      </c>
      <c r="AE12" s="90">
        <f t="shared" si="4"/>
        <v>0</v>
      </c>
    </row>
    <row r="13" spans="1:31" ht="16.5" customHeight="1" thickBot="1">
      <c r="A13" s="71">
        <v>12</v>
      </c>
      <c r="B13" s="72" t="str">
        <f>VLOOKUP($A13,[0]!DB04,2,0)</f>
        <v>587dm³ 5cm³ </v>
      </c>
      <c r="C13" s="73" t="s">
        <v>10</v>
      </c>
      <c r="D13" s="74">
        <f>VLOOKUP($A13,[0]!DB04,3,0)</f>
        <v>0.587005</v>
      </c>
      <c r="E13" s="75"/>
      <c r="F13" s="76" t="str">
        <f>VLOOKUP($A13,[0]!DB04,4,0)</f>
        <v>m³</v>
      </c>
      <c r="G13" s="93">
        <f t="shared" si="0"/>
      </c>
      <c r="H13" s="71">
        <f t="shared" si="5"/>
        <v>24</v>
      </c>
      <c r="I13" s="72" t="str">
        <f>VLOOKUP($H13,[0]!DB04,2,0)</f>
        <v>2dm³ 99cm³ 841mm³ </v>
      </c>
      <c r="J13" s="73" t="s">
        <v>10</v>
      </c>
      <c r="K13" s="74">
        <f>VLOOKUP($H13,[0]!DB04,3,0)</f>
        <v>2.099841</v>
      </c>
      <c r="L13" s="75"/>
      <c r="M13" s="76" t="str">
        <f>VLOOKUP($H13,[0]!DB04,4,0)</f>
        <v>dm³</v>
      </c>
      <c r="N13" s="93">
        <f t="shared" si="1"/>
      </c>
      <c r="AD13" s="91">
        <f t="shared" si="3"/>
        <v>0</v>
      </c>
      <c r="AE13" s="92">
        <f t="shared" si="4"/>
        <v>0</v>
      </c>
    </row>
  </sheetData>
  <sheetProtection sheet="1" objects="1" scenarios="1" selectLockedCells="1"/>
  <mergeCells count="8">
    <mergeCell ref="Q12:R12"/>
    <mergeCell ref="S12:T12"/>
    <mergeCell ref="U12:V12"/>
    <mergeCell ref="P1:U1"/>
    <mergeCell ref="W1:AB1"/>
    <mergeCell ref="Q11:R11"/>
    <mergeCell ref="S11:T11"/>
    <mergeCell ref="U11:V11"/>
  </mergeCells>
  <conditionalFormatting sqref="G2:G13 N2:N13">
    <cfRule type="cellIs" priority="1" dxfId="5" operator="equal" stopIfTrue="1">
      <formula>"P"</formula>
    </cfRule>
    <cfRule type="cellIs" priority="2" dxfId="10" operator="equal" stopIfTrue="1">
      <formula>"O"</formula>
    </cfRule>
  </conditionalFormatting>
  <conditionalFormatting sqref="W2:AB9">
    <cfRule type="cellIs" priority="3" dxfId="2" operator="equal" stopIfTrue="1">
      <formula>0</formula>
    </cfRule>
    <cfRule type="cellIs" priority="4" dxfId="1" operator="lessThan" stopIfTrue="1">
      <formula>100</formula>
    </cfRule>
    <cfRule type="cellIs" priority="5" dxfId="0" operator="greaterThan" stopIfTrue="1">
      <formula>100</formula>
    </cfRule>
  </conditionalFormatting>
  <conditionalFormatting sqref="P2:U9">
    <cfRule type="cellIs" priority="6" dxfId="2" operator="equal" stopIfTrue="1">
      <formula>0</formula>
    </cfRule>
    <cfRule type="cellIs" priority="7" dxfId="5" operator="lessThan" stopIfTrue="1">
      <formula>100</formula>
    </cfRule>
    <cfRule type="cellIs" priority="8" dxfId="0" operator="greaterThan" stopIfTrue="1">
      <formula>100</formula>
    </cfRule>
  </conditionalFormatting>
  <conditionalFormatting sqref="E2:E13 L2:L13">
    <cfRule type="cellIs" priority="9" dxfId="3" operator="equal" stopIfTrue="1">
      <formula>0</formula>
    </cfRule>
  </conditionalFormatting>
  <printOptions/>
  <pageMargins left="0.53" right="0.19" top="0.56" bottom="0.984251969" header="0.4921259845" footer="0.4921259845"/>
  <pageSetup horizontalDpi="300" verticalDpi="300" orientation="portrait" paperSize="9" scale="90" r:id="rId2"/>
  <headerFooter alignWithMargins="0">
    <oddFooter>&amp;R&amp;"Courier New,Standard"&amp;8Ui - &amp;F/&amp;A - &amp;D -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AE13"/>
  <sheetViews>
    <sheetView showGridLines="0" showRowColHeaders="0" tabSelected="1" zoomScalePageLayoutView="0" workbookViewId="0" topLeftCell="A1">
      <selection activeCell="E6" sqref="E6"/>
    </sheetView>
  </sheetViews>
  <sheetFormatPr defaultColWidth="11.57421875" defaultRowHeight="12.75"/>
  <cols>
    <col min="1" max="1" width="4.7109375" style="77" customWidth="1"/>
    <col min="2" max="2" width="20.7109375" style="78" customWidth="1"/>
    <col min="3" max="3" width="2.140625" style="78" customWidth="1"/>
    <col min="4" max="4" width="18.57421875" style="79" hidden="1" customWidth="1"/>
    <col min="5" max="5" width="20.7109375" style="80" customWidth="1"/>
    <col min="6" max="6" width="5.7109375" style="81" customWidth="1"/>
    <col min="7" max="7" width="3.7109375" style="82" customWidth="1"/>
    <col min="8" max="8" width="4.7109375" style="78" customWidth="1"/>
    <col min="9" max="9" width="20.7109375" style="78" customWidth="1"/>
    <col min="10" max="10" width="2.140625" style="78" customWidth="1"/>
    <col min="11" max="11" width="18.57421875" style="79" hidden="1" customWidth="1"/>
    <col min="12" max="12" width="20.7109375" style="80" customWidth="1"/>
    <col min="13" max="13" width="5.7109375" style="81" customWidth="1"/>
    <col min="14" max="14" width="3.7109375" style="78" customWidth="1"/>
    <col min="15" max="15" width="2.421875" style="62" customWidth="1"/>
    <col min="16" max="21" width="3.7109375" style="49" customWidth="1"/>
    <col min="22" max="22" width="3.7109375" style="62" customWidth="1"/>
    <col min="23" max="28" width="3.7109375" style="49" hidden="1" customWidth="1"/>
    <col min="29" max="29" width="2.421875" style="62" hidden="1" customWidth="1"/>
    <col min="30" max="31" width="2.140625" style="62" hidden="1" customWidth="1"/>
    <col min="32" max="16384" width="11.57421875" style="62" customWidth="1"/>
  </cols>
  <sheetData>
    <row r="1" spans="1:28" s="54" customFormat="1" ht="19.5" thickBot="1">
      <c r="A1" s="104" t="str">
        <f>"Übungen zum Thema Maßumwandlungen ("&amp;prt!K1&amp;")"</f>
        <v>Übungen zum Thema Maßumwandlungen (Raummaße)</v>
      </c>
      <c r="B1" s="105"/>
      <c r="C1" s="105"/>
      <c r="D1" s="106"/>
      <c r="E1" s="107"/>
      <c r="F1" s="108"/>
      <c r="G1" s="105"/>
      <c r="H1" s="109"/>
      <c r="I1" s="105"/>
      <c r="J1" s="105"/>
      <c r="K1" s="106"/>
      <c r="L1" s="107"/>
      <c r="M1" s="108"/>
      <c r="N1" s="110"/>
      <c r="P1" s="111"/>
      <c r="Q1" s="111"/>
      <c r="R1" s="111"/>
      <c r="S1" s="111"/>
      <c r="T1" s="111"/>
      <c r="U1" s="111"/>
      <c r="W1" s="111"/>
      <c r="X1" s="111"/>
      <c r="Y1" s="111"/>
      <c r="Z1" s="111"/>
      <c r="AA1" s="111"/>
      <c r="AB1" s="111"/>
    </row>
    <row r="2" spans="1:31" ht="16.5" customHeight="1" thickBot="1">
      <c r="A2" s="55">
        <v>1</v>
      </c>
      <c r="B2" s="56" t="str">
        <f>VLOOKUP($A2,[0]!DB05,2,0)</f>
        <v>32m³ 8dm³ </v>
      </c>
      <c r="C2" s="57" t="s">
        <v>10</v>
      </c>
      <c r="D2" s="58">
        <f>VLOOKUP($A2,[0]!DB05,3,0)</f>
        <v>32.008</v>
      </c>
      <c r="E2" s="59"/>
      <c r="F2" s="60" t="str">
        <f>VLOOKUP($A2,[0]!DB05,4,0)</f>
        <v>m³</v>
      </c>
      <c r="G2" s="93">
        <f aca="true" t="shared" si="0" ref="G2:G13">IF(ISBLANK(E2),"",IF(E2=D2,"P","O"))</f>
      </c>
      <c r="H2" s="55">
        <f>A13+1</f>
        <v>13</v>
      </c>
      <c r="I2" s="61" t="str">
        <f>VLOOKUP($H2,[0]!DB05,2,0)</f>
        <v>11mm³ </v>
      </c>
      <c r="J2" s="57" t="s">
        <v>10</v>
      </c>
      <c r="K2" s="58">
        <f>VLOOKUP($H2,[0]!DB05,3,0)</f>
        <v>1.1E-05</v>
      </c>
      <c r="L2" s="59"/>
      <c r="M2" s="60" t="str">
        <f>VLOOKUP($H2,[0]!DB05,4,0)</f>
        <v>dm³</v>
      </c>
      <c r="N2" s="93">
        <f aca="true" t="shared" si="1" ref="N2:N13">IF(ISBLANK(L2),"",IF(L2=K2,"P","O"))</f>
      </c>
      <c r="P2" s="39">
        <f aca="true" t="shared" si="2" ref="P2:U9">IF(COUNTIF($AD:$AE,W2)=1,W2,111)</f>
        <v>111</v>
      </c>
      <c r="Q2" s="39">
        <f t="shared" si="2"/>
        <v>111</v>
      </c>
      <c r="R2" s="39">
        <f t="shared" si="2"/>
        <v>111</v>
      </c>
      <c r="S2" s="39">
        <f t="shared" si="2"/>
        <v>111</v>
      </c>
      <c r="T2" s="39">
        <f t="shared" si="2"/>
        <v>111</v>
      </c>
      <c r="U2" s="39">
        <f t="shared" si="2"/>
        <v>111</v>
      </c>
      <c r="W2" s="86">
        <v>17</v>
      </c>
      <c r="X2" s="86">
        <v>101</v>
      </c>
      <c r="Y2" s="86">
        <v>102</v>
      </c>
      <c r="Z2" s="86">
        <v>103</v>
      </c>
      <c r="AA2" s="86">
        <v>104</v>
      </c>
      <c r="AB2" s="86">
        <v>4</v>
      </c>
      <c r="AD2" s="87">
        <f aca="true" t="shared" si="3" ref="AD2:AD13">IF($G2="P",$A2,0)</f>
        <v>0</v>
      </c>
      <c r="AE2" s="88">
        <f aca="true" t="shared" si="4" ref="AE2:AE13">IF($N2="P",$H2,0)</f>
        <v>0</v>
      </c>
    </row>
    <row r="3" spans="1:31" ht="16.5" customHeight="1" thickBot="1">
      <c r="A3" s="63">
        <v>2</v>
      </c>
      <c r="B3" s="64" t="str">
        <f>VLOOKUP($A3,[0]!DB05,2,0)</f>
        <v>95m³ 930dm³ </v>
      </c>
      <c r="C3" s="65" t="s">
        <v>10</v>
      </c>
      <c r="D3" s="66">
        <f>VLOOKUP($A3,[0]!DB05,3,0)</f>
        <v>95.93</v>
      </c>
      <c r="E3" s="67"/>
      <c r="F3" s="68" t="str">
        <f>VLOOKUP($A3,[0]!DB05,4,0)</f>
        <v>m³</v>
      </c>
      <c r="G3" s="93">
        <f t="shared" si="0"/>
      </c>
      <c r="H3" s="63">
        <f aca="true" t="shared" si="5" ref="H3:H13">H2+1</f>
        <v>14</v>
      </c>
      <c r="I3" s="64" t="str">
        <f>VLOOKUP($H3,[0]!DB05,2,0)</f>
        <v>8m³ 8dm³ 682cm³ </v>
      </c>
      <c r="J3" s="65" t="s">
        <v>10</v>
      </c>
      <c r="K3" s="66">
        <f>VLOOKUP($H3,[0]!DB05,3,0)</f>
        <v>8008.682</v>
      </c>
      <c r="L3" s="67"/>
      <c r="M3" s="68" t="str">
        <f>VLOOKUP($H3,[0]!DB05,4,0)</f>
        <v>dm³</v>
      </c>
      <c r="N3" s="93">
        <f t="shared" si="1"/>
      </c>
      <c r="P3" s="39">
        <f t="shared" si="2"/>
        <v>111</v>
      </c>
      <c r="Q3" s="39">
        <f t="shared" si="2"/>
        <v>111</v>
      </c>
      <c r="R3" s="39">
        <f t="shared" si="2"/>
        <v>111</v>
      </c>
      <c r="S3" s="39">
        <f t="shared" si="2"/>
        <v>111</v>
      </c>
      <c r="T3" s="39">
        <f t="shared" si="2"/>
        <v>111</v>
      </c>
      <c r="U3" s="39">
        <f t="shared" si="2"/>
        <v>111</v>
      </c>
      <c r="W3" s="86">
        <v>105</v>
      </c>
      <c r="X3" s="86">
        <v>13</v>
      </c>
      <c r="Y3" s="86">
        <v>5</v>
      </c>
      <c r="Z3" s="86">
        <v>2</v>
      </c>
      <c r="AA3" s="86">
        <v>12</v>
      </c>
      <c r="AB3" s="86">
        <v>106</v>
      </c>
      <c r="AD3" s="89">
        <f t="shared" si="3"/>
        <v>0</v>
      </c>
      <c r="AE3" s="90">
        <f t="shared" si="4"/>
        <v>0</v>
      </c>
    </row>
    <row r="4" spans="1:31" ht="16.5" customHeight="1" thickBot="1">
      <c r="A4" s="63">
        <v>3</v>
      </c>
      <c r="B4" s="64" t="str">
        <f>VLOOKUP($A4,[0]!DB05,2,0)</f>
        <v>87dm³ 1cm³ </v>
      </c>
      <c r="C4" s="65" t="s">
        <v>10</v>
      </c>
      <c r="D4" s="66">
        <f>VLOOKUP($A4,[0]!DB05,3,0)</f>
        <v>87.001</v>
      </c>
      <c r="E4" s="67"/>
      <c r="F4" s="68" t="str">
        <f>VLOOKUP($A4,[0]!DB05,4,0)</f>
        <v>dm³</v>
      </c>
      <c r="G4" s="93">
        <f t="shared" si="0"/>
      </c>
      <c r="H4" s="63">
        <f t="shared" si="5"/>
        <v>15</v>
      </c>
      <c r="I4" s="64" t="str">
        <f>VLOOKUP($H4,[0]!DB05,2,0)</f>
        <v>87m³ 365cm³ </v>
      </c>
      <c r="J4" s="65" t="s">
        <v>10</v>
      </c>
      <c r="K4" s="66">
        <f>VLOOKUP($H4,[0]!DB05,3,0)</f>
        <v>87000.365</v>
      </c>
      <c r="L4" s="67"/>
      <c r="M4" s="68" t="str">
        <f>VLOOKUP($H4,[0]!DB05,4,0)</f>
        <v>dm³</v>
      </c>
      <c r="N4" s="93">
        <f t="shared" si="1"/>
      </c>
      <c r="P4" s="39">
        <f t="shared" si="2"/>
        <v>111</v>
      </c>
      <c r="Q4" s="39">
        <f t="shared" si="2"/>
        <v>111</v>
      </c>
      <c r="R4" s="39">
        <f t="shared" si="2"/>
        <v>111</v>
      </c>
      <c r="S4" s="39">
        <f t="shared" si="2"/>
        <v>111</v>
      </c>
      <c r="T4" s="39">
        <f t="shared" si="2"/>
        <v>111</v>
      </c>
      <c r="U4" s="39">
        <f t="shared" si="2"/>
        <v>111</v>
      </c>
      <c r="W4" s="86">
        <v>107</v>
      </c>
      <c r="X4" s="86">
        <v>10</v>
      </c>
      <c r="Y4" s="86">
        <v>108</v>
      </c>
      <c r="Z4" s="86">
        <v>109</v>
      </c>
      <c r="AA4" s="86">
        <v>23</v>
      </c>
      <c r="AB4" s="86">
        <v>110</v>
      </c>
      <c r="AD4" s="89">
        <f t="shared" si="3"/>
        <v>0</v>
      </c>
      <c r="AE4" s="90">
        <f t="shared" si="4"/>
        <v>0</v>
      </c>
    </row>
    <row r="5" spans="1:31" ht="16.5" customHeight="1" thickBot="1">
      <c r="A5" s="63">
        <v>4</v>
      </c>
      <c r="B5" s="64" t="str">
        <f>VLOOKUP($A5,[0]!DB05,2,0)</f>
        <v>1dm³ 55cm³ </v>
      </c>
      <c r="C5" s="65" t="s">
        <v>10</v>
      </c>
      <c r="D5" s="66">
        <f>VLOOKUP($A5,[0]!DB05,3,0)</f>
        <v>1055</v>
      </c>
      <c r="E5" s="67"/>
      <c r="F5" s="68" t="str">
        <f>VLOOKUP($A5,[0]!DB05,4,0)</f>
        <v>cm³</v>
      </c>
      <c r="G5" s="93">
        <f t="shared" si="0"/>
      </c>
      <c r="H5" s="63">
        <f t="shared" si="5"/>
        <v>16</v>
      </c>
      <c r="I5" s="64" t="str">
        <f>VLOOKUP($H5,[0]!DB05,2,0)</f>
        <v>75m³ 98dm³ </v>
      </c>
      <c r="J5" s="65" t="s">
        <v>10</v>
      </c>
      <c r="K5" s="66">
        <f>VLOOKUP($H5,[0]!DB05,3,0)</f>
        <v>75098</v>
      </c>
      <c r="L5" s="67"/>
      <c r="M5" s="68" t="str">
        <f>VLOOKUP($H5,[0]!DB05,4,0)</f>
        <v>dm³</v>
      </c>
      <c r="N5" s="93">
        <f t="shared" si="1"/>
      </c>
      <c r="P5" s="39">
        <f t="shared" si="2"/>
        <v>111</v>
      </c>
      <c r="Q5" s="39">
        <f t="shared" si="2"/>
        <v>111</v>
      </c>
      <c r="R5" s="39">
        <f t="shared" si="2"/>
        <v>111</v>
      </c>
      <c r="S5" s="39">
        <f t="shared" si="2"/>
        <v>111</v>
      </c>
      <c r="T5" s="39">
        <f t="shared" si="2"/>
        <v>111</v>
      </c>
      <c r="U5" s="39">
        <f t="shared" si="2"/>
        <v>111</v>
      </c>
      <c r="W5" s="86">
        <v>2</v>
      </c>
      <c r="X5" s="86">
        <v>111</v>
      </c>
      <c r="Y5" s="86">
        <v>22</v>
      </c>
      <c r="Z5" s="86">
        <v>7</v>
      </c>
      <c r="AA5" s="86">
        <v>112</v>
      </c>
      <c r="AB5" s="86">
        <v>15</v>
      </c>
      <c r="AD5" s="89">
        <f t="shared" si="3"/>
        <v>0</v>
      </c>
      <c r="AE5" s="90">
        <f t="shared" si="4"/>
        <v>0</v>
      </c>
    </row>
    <row r="6" spans="1:31" ht="16.5" customHeight="1" thickBot="1">
      <c r="A6" s="63">
        <v>5</v>
      </c>
      <c r="B6" s="64" t="str">
        <f>VLOOKUP($A6,[0]!DB05,2,0)</f>
        <v>1m³ 696dm³ </v>
      </c>
      <c r="C6" s="65" t="s">
        <v>10</v>
      </c>
      <c r="D6" s="66">
        <f>VLOOKUP($A6,[0]!DB05,3,0)</f>
        <v>1.6960000000000002</v>
      </c>
      <c r="E6" s="67"/>
      <c r="F6" s="68" t="str">
        <f>VLOOKUP($A6,[0]!DB05,4,0)</f>
        <v>m³</v>
      </c>
      <c r="G6" s="93">
        <f t="shared" si="0"/>
      </c>
      <c r="H6" s="63">
        <f t="shared" si="5"/>
        <v>17</v>
      </c>
      <c r="I6" s="64" t="str">
        <f>VLOOKUP($H6,[0]!DB05,2,0)</f>
        <v>38dm³ </v>
      </c>
      <c r="J6" s="65" t="s">
        <v>10</v>
      </c>
      <c r="K6" s="66">
        <f>VLOOKUP($H6,[0]!DB05,3,0)</f>
        <v>38000</v>
      </c>
      <c r="L6" s="67"/>
      <c r="M6" s="68" t="str">
        <f>VLOOKUP($H6,[0]!DB05,4,0)</f>
        <v>cm³</v>
      </c>
      <c r="N6" s="93">
        <f t="shared" si="1"/>
      </c>
      <c r="P6" s="39">
        <f t="shared" si="2"/>
        <v>111</v>
      </c>
      <c r="Q6" s="39">
        <f t="shared" si="2"/>
        <v>111</v>
      </c>
      <c r="R6" s="39">
        <f t="shared" si="2"/>
        <v>111</v>
      </c>
      <c r="S6" s="39">
        <f t="shared" si="2"/>
        <v>111</v>
      </c>
      <c r="T6" s="39">
        <f t="shared" si="2"/>
        <v>111</v>
      </c>
      <c r="U6" s="39">
        <f t="shared" si="2"/>
        <v>111</v>
      </c>
      <c r="W6" s="86">
        <v>18</v>
      </c>
      <c r="X6" s="86">
        <v>113</v>
      </c>
      <c r="Y6" s="86">
        <v>16</v>
      </c>
      <c r="Z6" s="86">
        <v>24</v>
      </c>
      <c r="AA6" s="86">
        <v>114</v>
      </c>
      <c r="AB6" s="86">
        <v>19</v>
      </c>
      <c r="AD6" s="89">
        <f t="shared" si="3"/>
        <v>0</v>
      </c>
      <c r="AE6" s="90">
        <f t="shared" si="4"/>
        <v>0</v>
      </c>
    </row>
    <row r="7" spans="1:31" ht="16.5" customHeight="1" thickBot="1">
      <c r="A7" s="63">
        <v>6</v>
      </c>
      <c r="B7" s="64" t="str">
        <f>VLOOKUP($A7,[0]!DB05,2,0)</f>
        <v>72m³ 500dm³ </v>
      </c>
      <c r="C7" s="65" t="s">
        <v>10</v>
      </c>
      <c r="D7" s="66">
        <f>VLOOKUP($A7,[0]!DB05,3,0)</f>
        <v>72500</v>
      </c>
      <c r="E7" s="67"/>
      <c r="F7" s="68" t="str">
        <f>VLOOKUP($A7,[0]!DB05,4,0)</f>
        <v>dm³</v>
      </c>
      <c r="G7" s="93">
        <f t="shared" si="0"/>
      </c>
      <c r="H7" s="63">
        <f t="shared" si="5"/>
        <v>18</v>
      </c>
      <c r="I7" s="64" t="str">
        <f>VLOOKUP($H7,[0]!DB05,2,0)</f>
        <v>861dm³ 7cm³ 918mm³ </v>
      </c>
      <c r="J7" s="65" t="s">
        <v>10</v>
      </c>
      <c r="K7" s="66">
        <f>VLOOKUP($H7,[0]!DB05,3,0)</f>
        <v>861.0079179999999</v>
      </c>
      <c r="L7" s="67"/>
      <c r="M7" s="68" t="str">
        <f>VLOOKUP($H7,[0]!DB05,4,0)</f>
        <v>dm³</v>
      </c>
      <c r="N7" s="93">
        <f t="shared" si="1"/>
      </c>
      <c r="P7" s="39">
        <f t="shared" si="2"/>
        <v>111</v>
      </c>
      <c r="Q7" s="39">
        <f t="shared" si="2"/>
        <v>111</v>
      </c>
      <c r="R7" s="39">
        <f t="shared" si="2"/>
        <v>111</v>
      </c>
      <c r="S7" s="39">
        <f t="shared" si="2"/>
        <v>111</v>
      </c>
      <c r="T7" s="39">
        <f t="shared" si="2"/>
        <v>111</v>
      </c>
      <c r="U7" s="39">
        <f t="shared" si="2"/>
        <v>111</v>
      </c>
      <c r="W7" s="86">
        <v>115</v>
      </c>
      <c r="X7" s="86">
        <v>8</v>
      </c>
      <c r="Y7" s="86">
        <v>116</v>
      </c>
      <c r="Z7" s="86">
        <v>117</v>
      </c>
      <c r="AA7" s="86">
        <v>14</v>
      </c>
      <c r="AB7" s="86">
        <v>118</v>
      </c>
      <c r="AD7" s="89">
        <f t="shared" si="3"/>
        <v>0</v>
      </c>
      <c r="AE7" s="90">
        <f t="shared" si="4"/>
        <v>0</v>
      </c>
    </row>
    <row r="8" spans="1:31" ht="16.5" customHeight="1" thickBot="1">
      <c r="A8" s="63">
        <v>7</v>
      </c>
      <c r="B8" s="64" t="str">
        <f>VLOOKUP($A8,[0]!DB05,2,0)</f>
        <v>32cm³ 638mm³ </v>
      </c>
      <c r="C8" s="65" t="s">
        <v>10</v>
      </c>
      <c r="D8" s="66">
        <f>VLOOKUP($A8,[0]!DB05,3,0)</f>
        <v>32.638</v>
      </c>
      <c r="E8" s="67"/>
      <c r="F8" s="68" t="str">
        <f>VLOOKUP($A8,[0]!DB05,4,0)</f>
        <v>cm³</v>
      </c>
      <c r="G8" s="93">
        <f t="shared" si="0"/>
      </c>
      <c r="H8" s="63">
        <f t="shared" si="5"/>
        <v>19</v>
      </c>
      <c r="I8" s="64" t="str">
        <f>VLOOKUP($H8,[0]!DB05,2,0)</f>
        <v>7m³ 4dm³ </v>
      </c>
      <c r="J8" s="65" t="s">
        <v>10</v>
      </c>
      <c r="K8" s="66">
        <f>VLOOKUP($H8,[0]!DB05,3,0)</f>
        <v>7004</v>
      </c>
      <c r="L8" s="67"/>
      <c r="M8" s="68" t="str">
        <f>VLOOKUP($H8,[0]!DB05,4,0)</f>
        <v>dm³</v>
      </c>
      <c r="N8" s="93">
        <f t="shared" si="1"/>
      </c>
      <c r="P8" s="39">
        <f t="shared" si="2"/>
        <v>111</v>
      </c>
      <c r="Q8" s="39">
        <f t="shared" si="2"/>
        <v>111</v>
      </c>
      <c r="R8" s="39">
        <f t="shared" si="2"/>
        <v>111</v>
      </c>
      <c r="S8" s="39">
        <f t="shared" si="2"/>
        <v>111</v>
      </c>
      <c r="T8" s="39">
        <f t="shared" si="2"/>
        <v>111</v>
      </c>
      <c r="U8" s="39">
        <f t="shared" si="2"/>
        <v>111</v>
      </c>
      <c r="W8" s="86">
        <v>119</v>
      </c>
      <c r="X8" s="86">
        <v>9</v>
      </c>
      <c r="Y8" s="86">
        <v>21</v>
      </c>
      <c r="Z8" s="86">
        <v>6</v>
      </c>
      <c r="AA8" s="86">
        <v>11</v>
      </c>
      <c r="AB8" s="86">
        <v>120</v>
      </c>
      <c r="AD8" s="89">
        <f t="shared" si="3"/>
        <v>0</v>
      </c>
      <c r="AE8" s="90">
        <f t="shared" si="4"/>
        <v>0</v>
      </c>
    </row>
    <row r="9" spans="1:31" ht="16.5" customHeight="1" thickBot="1">
      <c r="A9" s="63">
        <v>8</v>
      </c>
      <c r="B9" s="64" t="str">
        <f>VLOOKUP($A9,[0]!DB05,2,0)</f>
        <v>364dm³ 3cm³ </v>
      </c>
      <c r="C9" s="65" t="s">
        <v>10</v>
      </c>
      <c r="D9" s="66">
        <f>VLOOKUP($A9,[0]!DB05,3,0)</f>
        <v>364.003</v>
      </c>
      <c r="E9" s="67"/>
      <c r="F9" s="68" t="str">
        <f>VLOOKUP($A9,[0]!DB05,4,0)</f>
        <v>dm³</v>
      </c>
      <c r="G9" s="93">
        <f t="shared" si="0"/>
      </c>
      <c r="H9" s="63">
        <f t="shared" si="5"/>
        <v>20</v>
      </c>
      <c r="I9" s="64" t="str">
        <f>VLOOKUP($H9,[0]!DB05,2,0)</f>
        <v>427cm³ </v>
      </c>
      <c r="J9" s="65" t="s">
        <v>10</v>
      </c>
      <c r="K9" s="66">
        <f>VLOOKUP($H9,[0]!DB05,3,0)</f>
        <v>0.427</v>
      </c>
      <c r="L9" s="67"/>
      <c r="M9" s="68" t="str">
        <f>VLOOKUP($H9,[0]!DB05,4,0)</f>
        <v>dm³</v>
      </c>
      <c r="N9" s="93">
        <f t="shared" si="1"/>
      </c>
      <c r="P9" s="39">
        <f t="shared" si="2"/>
        <v>111</v>
      </c>
      <c r="Q9" s="39">
        <f t="shared" si="2"/>
        <v>111</v>
      </c>
      <c r="R9" s="39">
        <f t="shared" si="2"/>
        <v>111</v>
      </c>
      <c r="S9" s="39">
        <f t="shared" si="2"/>
        <v>111</v>
      </c>
      <c r="T9" s="39">
        <f t="shared" si="2"/>
        <v>111</v>
      </c>
      <c r="U9" s="39">
        <f t="shared" si="2"/>
        <v>111</v>
      </c>
      <c r="W9" s="86">
        <v>3</v>
      </c>
      <c r="X9" s="86">
        <v>121</v>
      </c>
      <c r="Y9" s="86">
        <v>122</v>
      </c>
      <c r="Z9" s="86">
        <v>123</v>
      </c>
      <c r="AA9" s="86">
        <v>124</v>
      </c>
      <c r="AB9" s="86">
        <v>1</v>
      </c>
      <c r="AD9" s="89">
        <f t="shared" si="3"/>
        <v>0</v>
      </c>
      <c r="AE9" s="90">
        <f t="shared" si="4"/>
        <v>0</v>
      </c>
    </row>
    <row r="10" spans="1:31" ht="16.5" customHeight="1" thickBot="1">
      <c r="A10" s="63">
        <v>9</v>
      </c>
      <c r="B10" s="64" t="str">
        <f>VLOOKUP($A10,[0]!DB05,2,0)</f>
        <v>46m³ 32cm³ </v>
      </c>
      <c r="C10" s="65" t="s">
        <v>10</v>
      </c>
      <c r="D10" s="66">
        <f>VLOOKUP($A10,[0]!DB05,3,0)</f>
        <v>46000032</v>
      </c>
      <c r="E10" s="67"/>
      <c r="F10" s="68" t="str">
        <f>VLOOKUP($A10,[0]!DB05,4,0)</f>
        <v>cm³</v>
      </c>
      <c r="G10" s="93">
        <f t="shared" si="0"/>
      </c>
      <c r="H10" s="63">
        <f t="shared" si="5"/>
        <v>21</v>
      </c>
      <c r="I10" s="64" t="str">
        <f>VLOOKUP($H10,[0]!DB05,2,0)</f>
        <v>1m³ 383dm³ 83cm³ </v>
      </c>
      <c r="J10" s="65" t="s">
        <v>10</v>
      </c>
      <c r="K10" s="66">
        <f>VLOOKUP($H10,[0]!DB05,3,0)</f>
        <v>1383.083</v>
      </c>
      <c r="L10" s="67"/>
      <c r="M10" s="68" t="str">
        <f>VLOOKUP($H10,[0]!DB05,4,0)</f>
        <v>dm³</v>
      </c>
      <c r="N10" s="93">
        <f t="shared" si="1"/>
      </c>
      <c r="AD10" s="89">
        <f t="shared" si="3"/>
        <v>0</v>
      </c>
      <c r="AE10" s="90">
        <f t="shared" si="4"/>
        <v>0</v>
      </c>
    </row>
    <row r="11" spans="1:31" ht="16.5" customHeight="1">
      <c r="A11" s="63">
        <v>10</v>
      </c>
      <c r="B11" s="69" t="str">
        <f>VLOOKUP($A11,[0]!DB05,2,0)</f>
        <v>2dm³ 47cm³ </v>
      </c>
      <c r="C11" s="65" t="s">
        <v>10</v>
      </c>
      <c r="D11" s="70">
        <f>VLOOKUP($A11,[0]!DB05,3,0)</f>
        <v>2.047</v>
      </c>
      <c r="E11" s="67"/>
      <c r="F11" s="68" t="str">
        <f>VLOOKUP($A11,[0]!DB05,4,0)</f>
        <v>dm³</v>
      </c>
      <c r="G11" s="93">
        <f t="shared" si="0"/>
      </c>
      <c r="H11" s="63">
        <f t="shared" si="5"/>
        <v>22</v>
      </c>
      <c r="I11" s="64" t="str">
        <f>VLOOKUP($H11,[0]!DB05,2,0)</f>
        <v>2m³ 8dm³ 230cm³ </v>
      </c>
      <c r="J11" s="65" t="s">
        <v>10</v>
      </c>
      <c r="K11" s="66">
        <f>VLOOKUP($H11,[0]!DB05,3,0)</f>
        <v>2008230</v>
      </c>
      <c r="L11" s="67"/>
      <c r="M11" s="68" t="str">
        <f>VLOOKUP($H11,[0]!DB05,4,0)</f>
        <v>cm³</v>
      </c>
      <c r="N11" s="93">
        <f t="shared" si="1"/>
      </c>
      <c r="P11" s="100" t="s">
        <v>15</v>
      </c>
      <c r="Q11" s="112" t="s">
        <v>17</v>
      </c>
      <c r="R11" s="116"/>
      <c r="S11" s="112" t="s">
        <v>25</v>
      </c>
      <c r="T11" s="116"/>
      <c r="U11" s="112" t="s">
        <v>37</v>
      </c>
      <c r="V11" s="113"/>
      <c r="AD11" s="89">
        <f t="shared" si="3"/>
        <v>0</v>
      </c>
      <c r="AE11" s="90">
        <f t="shared" si="4"/>
        <v>0</v>
      </c>
    </row>
    <row r="12" spans="1:31" ht="16.5" customHeight="1" thickBot="1">
      <c r="A12" s="63">
        <v>11</v>
      </c>
      <c r="B12" s="64" t="str">
        <f>VLOOKUP($A12,[0]!DB05,2,0)</f>
        <v>64m³ 312dm³ </v>
      </c>
      <c r="C12" s="65" t="s">
        <v>10</v>
      </c>
      <c r="D12" s="66">
        <f>VLOOKUP($A12,[0]!DB05,3,0)</f>
        <v>64.312</v>
      </c>
      <c r="E12" s="67"/>
      <c r="F12" s="68" t="str">
        <f>VLOOKUP($A12,[0]!DB05,4,0)</f>
        <v>m³</v>
      </c>
      <c r="G12" s="93">
        <f t="shared" si="0"/>
      </c>
      <c r="H12" s="63">
        <f t="shared" si="5"/>
        <v>23</v>
      </c>
      <c r="I12" s="64" t="str">
        <f>VLOOKUP($H12,[0]!DB05,2,0)</f>
        <v>98m³ 43cm³ </v>
      </c>
      <c r="J12" s="65" t="s">
        <v>10</v>
      </c>
      <c r="K12" s="66">
        <f>VLOOKUP($H12,[0]!DB05,3,0)</f>
        <v>98000043</v>
      </c>
      <c r="L12" s="67"/>
      <c r="M12" s="68" t="str">
        <f>VLOOKUP($H12,[0]!DB05,4,0)</f>
        <v>cm³</v>
      </c>
      <c r="N12" s="93">
        <f t="shared" si="1"/>
      </c>
      <c r="P12" s="103"/>
      <c r="Q12" s="114" t="s">
        <v>255</v>
      </c>
      <c r="R12" s="117"/>
      <c r="S12" s="114" t="s">
        <v>255</v>
      </c>
      <c r="T12" s="117"/>
      <c r="U12" s="114" t="s">
        <v>255</v>
      </c>
      <c r="V12" s="115"/>
      <c r="AD12" s="89">
        <f t="shared" si="3"/>
        <v>0</v>
      </c>
      <c r="AE12" s="90">
        <f t="shared" si="4"/>
        <v>0</v>
      </c>
    </row>
    <row r="13" spans="1:31" ht="16.5" customHeight="1" thickBot="1">
      <c r="A13" s="71">
        <v>12</v>
      </c>
      <c r="B13" s="72" t="str">
        <f>VLOOKUP($A13,[0]!DB05,2,0)</f>
        <v>422dm³ 16cm³ </v>
      </c>
      <c r="C13" s="73" t="s">
        <v>10</v>
      </c>
      <c r="D13" s="74">
        <f>VLOOKUP($A13,[0]!DB05,3,0)</f>
        <v>0.422016</v>
      </c>
      <c r="E13" s="75"/>
      <c r="F13" s="76" t="str">
        <f>VLOOKUP($A13,[0]!DB05,4,0)</f>
        <v>m³</v>
      </c>
      <c r="G13" s="93">
        <f t="shared" si="0"/>
      </c>
      <c r="H13" s="71">
        <f t="shared" si="5"/>
        <v>24</v>
      </c>
      <c r="I13" s="72" t="str">
        <f>VLOOKUP($H13,[0]!DB05,2,0)</f>
        <v>4dm³ 7cm³ 686mm³ </v>
      </c>
      <c r="J13" s="73" t="s">
        <v>10</v>
      </c>
      <c r="K13" s="74">
        <f>VLOOKUP($H13,[0]!DB05,3,0)</f>
        <v>4007686</v>
      </c>
      <c r="L13" s="75"/>
      <c r="M13" s="76" t="str">
        <f>VLOOKUP($H13,[0]!DB05,4,0)</f>
        <v>mm³</v>
      </c>
      <c r="N13" s="93">
        <f t="shared" si="1"/>
      </c>
      <c r="AD13" s="91">
        <f t="shared" si="3"/>
        <v>0</v>
      </c>
      <c r="AE13" s="92">
        <f t="shared" si="4"/>
        <v>0</v>
      </c>
    </row>
  </sheetData>
  <sheetProtection sheet="1" objects="1" scenarios="1" selectLockedCells="1"/>
  <mergeCells count="8">
    <mergeCell ref="Q12:R12"/>
    <mergeCell ref="S12:T12"/>
    <mergeCell ref="U12:V12"/>
    <mergeCell ref="P1:U1"/>
    <mergeCell ref="W1:AB1"/>
    <mergeCell ref="Q11:R11"/>
    <mergeCell ref="S11:T11"/>
    <mergeCell ref="U11:V11"/>
  </mergeCells>
  <conditionalFormatting sqref="G2:G13 N2:N13">
    <cfRule type="cellIs" priority="1" dxfId="5" operator="equal" stopIfTrue="1">
      <formula>"P"</formula>
    </cfRule>
    <cfRule type="cellIs" priority="2" dxfId="10" operator="equal" stopIfTrue="1">
      <formula>"O"</formula>
    </cfRule>
  </conditionalFormatting>
  <conditionalFormatting sqref="W2:AB9">
    <cfRule type="cellIs" priority="3" dxfId="2" operator="equal" stopIfTrue="1">
      <formula>0</formula>
    </cfRule>
    <cfRule type="cellIs" priority="4" dxfId="1" operator="lessThan" stopIfTrue="1">
      <formula>100</formula>
    </cfRule>
    <cfRule type="cellIs" priority="5" dxfId="0" operator="greaterThan" stopIfTrue="1">
      <formula>100</formula>
    </cfRule>
  </conditionalFormatting>
  <conditionalFormatting sqref="P2:U9">
    <cfRule type="cellIs" priority="6" dxfId="2" operator="equal" stopIfTrue="1">
      <formula>0</formula>
    </cfRule>
    <cfRule type="cellIs" priority="7" dxfId="5" operator="lessThan" stopIfTrue="1">
      <formula>100</formula>
    </cfRule>
    <cfRule type="cellIs" priority="8" dxfId="0" operator="greaterThan" stopIfTrue="1">
      <formula>100</formula>
    </cfRule>
  </conditionalFormatting>
  <conditionalFormatting sqref="E2:E13 L2:L13">
    <cfRule type="cellIs" priority="9" dxfId="3" operator="equal" stopIfTrue="1">
      <formula>0</formula>
    </cfRule>
  </conditionalFormatting>
  <printOptions/>
  <pageMargins left="0.53" right="0.19" top="0.56" bottom="0.984251969" header="0.4921259845" footer="0.4921259845"/>
  <pageSetup horizontalDpi="300" verticalDpi="300" orientation="portrait" paperSize="9" scale="90" r:id="rId2"/>
  <headerFooter alignWithMargins="0">
    <oddFooter>&amp;R&amp;"Courier New,Standard"&amp;8Ui - &amp;F/&amp;A - &amp;D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E13"/>
  <sheetViews>
    <sheetView showGridLines="0" showRowColHeaders="0" zoomScalePageLayoutView="0" workbookViewId="0" topLeftCell="A1">
      <selection activeCell="E2" sqref="E2"/>
    </sheetView>
  </sheetViews>
  <sheetFormatPr defaultColWidth="11.57421875" defaultRowHeight="12.75"/>
  <cols>
    <col min="1" max="1" width="4.7109375" style="77" customWidth="1"/>
    <col min="2" max="2" width="20.7109375" style="78" customWidth="1"/>
    <col min="3" max="3" width="2.140625" style="78" customWidth="1"/>
    <col min="4" max="4" width="18.57421875" style="79" hidden="1" customWidth="1"/>
    <col min="5" max="5" width="20.7109375" style="80" customWidth="1"/>
    <col min="6" max="6" width="5.7109375" style="81" customWidth="1"/>
    <col min="7" max="7" width="3.7109375" style="82" customWidth="1"/>
    <col min="8" max="8" width="4.7109375" style="78" customWidth="1"/>
    <col min="9" max="9" width="20.7109375" style="78" customWidth="1"/>
    <col min="10" max="10" width="2.140625" style="78" customWidth="1"/>
    <col min="11" max="11" width="18.57421875" style="79" hidden="1" customWidth="1"/>
    <col min="12" max="12" width="20.7109375" style="80" customWidth="1"/>
    <col min="13" max="13" width="5.7109375" style="81" customWidth="1"/>
    <col min="14" max="14" width="3.7109375" style="78" customWidth="1"/>
    <col min="15" max="15" width="2.421875" style="62" customWidth="1"/>
    <col min="16" max="21" width="3.7109375" style="49" customWidth="1"/>
    <col min="22" max="22" width="3.7109375" style="62" customWidth="1"/>
    <col min="23" max="28" width="3.7109375" style="49" hidden="1" customWidth="1"/>
    <col min="29" max="29" width="2.421875" style="62" hidden="1" customWidth="1"/>
    <col min="30" max="31" width="2.140625" style="62" hidden="1" customWidth="1"/>
    <col min="32" max="16384" width="11.57421875" style="62" customWidth="1"/>
  </cols>
  <sheetData>
    <row r="1" spans="1:28" s="54" customFormat="1" ht="19.5" thickBot="1">
      <c r="A1" s="104" t="str">
        <f>"Übungen zum Thema Maßumwandlungen ("&amp;prt!K1&amp;")"</f>
        <v>Übungen zum Thema Maßumwandlungen (Raummaße)</v>
      </c>
      <c r="B1" s="105"/>
      <c r="C1" s="105"/>
      <c r="D1" s="106"/>
      <c r="E1" s="107"/>
      <c r="F1" s="108"/>
      <c r="G1" s="105"/>
      <c r="H1" s="109"/>
      <c r="I1" s="105"/>
      <c r="J1" s="105"/>
      <c r="K1" s="106"/>
      <c r="L1" s="107"/>
      <c r="M1" s="108"/>
      <c r="N1" s="110"/>
      <c r="P1" s="111"/>
      <c r="Q1" s="111"/>
      <c r="R1" s="111"/>
      <c r="S1" s="111"/>
      <c r="T1" s="111"/>
      <c r="U1" s="111"/>
      <c r="W1" s="111"/>
      <c r="X1" s="111"/>
      <c r="Y1" s="111"/>
      <c r="Z1" s="111"/>
      <c r="AA1" s="111"/>
      <c r="AB1" s="111"/>
    </row>
    <row r="2" spans="1:31" ht="16.5" customHeight="1" thickBot="1">
      <c r="A2" s="55">
        <v>1</v>
      </c>
      <c r="B2" s="56" t="str">
        <f>VLOOKUP($A2,[0]!DB06,2,0)</f>
        <v>71m³ 80dm³ </v>
      </c>
      <c r="C2" s="57" t="s">
        <v>10</v>
      </c>
      <c r="D2" s="58">
        <f>VLOOKUP($A2,[0]!DB06,3,0)</f>
        <v>71.08</v>
      </c>
      <c r="E2" s="59"/>
      <c r="F2" s="60" t="str">
        <f>VLOOKUP($A2,[0]!DB06,4,0)</f>
        <v>m³</v>
      </c>
      <c r="G2" s="93">
        <f aca="true" t="shared" si="0" ref="G2:G13">IF(ISBLANK(E2),"",IF(E2=D2,"P","O"))</f>
      </c>
      <c r="H2" s="55">
        <f>A13+1</f>
        <v>13</v>
      </c>
      <c r="I2" s="61" t="str">
        <f>VLOOKUP($H2,[0]!DB06,2,0)</f>
        <v>574mm³ </v>
      </c>
      <c r="J2" s="57" t="s">
        <v>10</v>
      </c>
      <c r="K2" s="58">
        <f>VLOOKUP($H2,[0]!DB06,3,0)</f>
        <v>0.5740000000000001</v>
      </c>
      <c r="L2" s="59"/>
      <c r="M2" s="60" t="str">
        <f>VLOOKUP($H2,[0]!DB06,4,0)</f>
        <v>cm³</v>
      </c>
      <c r="N2" s="93">
        <f aca="true" t="shared" si="1" ref="N2:N13">IF(ISBLANK(L2),"",IF(L2=K2,"P","O"))</f>
      </c>
      <c r="P2" s="39">
        <f aca="true" t="shared" si="2" ref="P2:U9">IF(COUNTIF($AD:$AE,W2)=1,W2,111)</f>
        <v>111</v>
      </c>
      <c r="Q2" s="39">
        <f t="shared" si="2"/>
        <v>111</v>
      </c>
      <c r="R2" s="39">
        <f t="shared" si="2"/>
        <v>111</v>
      </c>
      <c r="S2" s="39">
        <f t="shared" si="2"/>
        <v>111</v>
      </c>
      <c r="T2" s="39">
        <f t="shared" si="2"/>
        <v>111</v>
      </c>
      <c r="U2" s="39">
        <f t="shared" si="2"/>
        <v>111</v>
      </c>
      <c r="W2" s="86">
        <v>17</v>
      </c>
      <c r="X2" s="86">
        <v>101</v>
      </c>
      <c r="Y2" s="86">
        <v>102</v>
      </c>
      <c r="Z2" s="86">
        <v>103</v>
      </c>
      <c r="AA2" s="86">
        <v>104</v>
      </c>
      <c r="AB2" s="86">
        <v>4</v>
      </c>
      <c r="AD2" s="87">
        <f aca="true" t="shared" si="3" ref="AD2:AD13">IF($G2="P",$A2,0)</f>
        <v>0</v>
      </c>
      <c r="AE2" s="88">
        <f aca="true" t="shared" si="4" ref="AE2:AE13">IF($N2="P",$H2,0)</f>
        <v>0</v>
      </c>
    </row>
    <row r="3" spans="1:31" ht="16.5" customHeight="1" thickBot="1">
      <c r="A3" s="63">
        <v>2</v>
      </c>
      <c r="B3" s="64" t="str">
        <f>VLOOKUP($A3,[0]!DB06,2,0)</f>
        <v>32m³ 279dm³ </v>
      </c>
      <c r="C3" s="65" t="s">
        <v>10</v>
      </c>
      <c r="D3" s="66">
        <f>VLOOKUP($A3,[0]!DB06,3,0)</f>
        <v>32.279</v>
      </c>
      <c r="E3" s="67"/>
      <c r="F3" s="68" t="str">
        <f>VLOOKUP($A3,[0]!DB06,4,0)</f>
        <v>m³</v>
      </c>
      <c r="G3" s="93">
        <f t="shared" si="0"/>
      </c>
      <c r="H3" s="63">
        <f aca="true" t="shared" si="5" ref="H3:H13">H2+1</f>
        <v>14</v>
      </c>
      <c r="I3" s="64" t="str">
        <f>VLOOKUP($H3,[0]!DB06,2,0)</f>
        <v>5m³ 803dm³ 75cm³ </v>
      </c>
      <c r="J3" s="65" t="s">
        <v>10</v>
      </c>
      <c r="K3" s="66">
        <f>VLOOKUP($H3,[0]!DB06,3,0)</f>
        <v>5803.075</v>
      </c>
      <c r="L3" s="67"/>
      <c r="M3" s="68" t="str">
        <f>VLOOKUP($H3,[0]!DB06,4,0)</f>
        <v>dm³</v>
      </c>
      <c r="N3" s="93">
        <f t="shared" si="1"/>
      </c>
      <c r="P3" s="39">
        <f t="shared" si="2"/>
        <v>111</v>
      </c>
      <c r="Q3" s="39">
        <f t="shared" si="2"/>
        <v>111</v>
      </c>
      <c r="R3" s="39">
        <f t="shared" si="2"/>
        <v>111</v>
      </c>
      <c r="S3" s="39">
        <f t="shared" si="2"/>
        <v>111</v>
      </c>
      <c r="T3" s="39">
        <f t="shared" si="2"/>
        <v>111</v>
      </c>
      <c r="U3" s="39">
        <f t="shared" si="2"/>
        <v>111</v>
      </c>
      <c r="W3" s="86">
        <v>105</v>
      </c>
      <c r="X3" s="86">
        <v>13</v>
      </c>
      <c r="Y3" s="86">
        <v>5</v>
      </c>
      <c r="Z3" s="86">
        <v>2</v>
      </c>
      <c r="AA3" s="86">
        <v>12</v>
      </c>
      <c r="AB3" s="86">
        <v>106</v>
      </c>
      <c r="AD3" s="89">
        <f t="shared" si="3"/>
        <v>0</v>
      </c>
      <c r="AE3" s="90">
        <f t="shared" si="4"/>
        <v>0</v>
      </c>
    </row>
    <row r="4" spans="1:31" ht="16.5" customHeight="1" thickBot="1">
      <c r="A4" s="63">
        <v>3</v>
      </c>
      <c r="B4" s="64" t="str">
        <f>VLOOKUP($A4,[0]!DB06,2,0)</f>
        <v>412dm³ 919cm³ </v>
      </c>
      <c r="C4" s="65" t="s">
        <v>10</v>
      </c>
      <c r="D4" s="66">
        <f>VLOOKUP($A4,[0]!DB06,3,0)</f>
        <v>412.919</v>
      </c>
      <c r="E4" s="67"/>
      <c r="F4" s="68" t="str">
        <f>VLOOKUP($A4,[0]!DB06,4,0)</f>
        <v>dm³</v>
      </c>
      <c r="G4" s="93">
        <f t="shared" si="0"/>
      </c>
      <c r="H4" s="63">
        <f t="shared" si="5"/>
        <v>15</v>
      </c>
      <c r="I4" s="64" t="str">
        <f>VLOOKUP($H4,[0]!DB06,2,0)</f>
        <v>41m³ 57cm³ </v>
      </c>
      <c r="J4" s="65" t="s">
        <v>10</v>
      </c>
      <c r="K4" s="66">
        <f>VLOOKUP($H4,[0]!DB06,3,0)</f>
        <v>41000.057</v>
      </c>
      <c r="L4" s="67"/>
      <c r="M4" s="68" t="str">
        <f>VLOOKUP($H4,[0]!DB06,4,0)</f>
        <v>dm³</v>
      </c>
      <c r="N4" s="93">
        <f t="shared" si="1"/>
      </c>
      <c r="P4" s="39">
        <f t="shared" si="2"/>
        <v>111</v>
      </c>
      <c r="Q4" s="39">
        <f t="shared" si="2"/>
        <v>111</v>
      </c>
      <c r="R4" s="39">
        <f t="shared" si="2"/>
        <v>111</v>
      </c>
      <c r="S4" s="39">
        <f t="shared" si="2"/>
        <v>111</v>
      </c>
      <c r="T4" s="39">
        <f t="shared" si="2"/>
        <v>111</v>
      </c>
      <c r="U4" s="39">
        <f t="shared" si="2"/>
        <v>111</v>
      </c>
      <c r="W4" s="86">
        <v>107</v>
      </c>
      <c r="X4" s="86">
        <v>10</v>
      </c>
      <c r="Y4" s="86">
        <v>108</v>
      </c>
      <c r="Z4" s="86">
        <v>109</v>
      </c>
      <c r="AA4" s="86">
        <v>23</v>
      </c>
      <c r="AB4" s="86">
        <v>110</v>
      </c>
      <c r="AD4" s="89">
        <f t="shared" si="3"/>
        <v>0</v>
      </c>
      <c r="AE4" s="90">
        <f t="shared" si="4"/>
        <v>0</v>
      </c>
    </row>
    <row r="5" spans="1:31" ht="16.5" customHeight="1" thickBot="1">
      <c r="A5" s="63">
        <v>4</v>
      </c>
      <c r="B5" s="64" t="str">
        <f>VLOOKUP($A5,[0]!DB06,2,0)</f>
        <v>534dm³ 3cm³ </v>
      </c>
      <c r="C5" s="65" t="s">
        <v>10</v>
      </c>
      <c r="D5" s="66">
        <f>VLOOKUP($A5,[0]!DB06,3,0)</f>
        <v>534.003</v>
      </c>
      <c r="E5" s="67"/>
      <c r="F5" s="68" t="str">
        <f>VLOOKUP($A5,[0]!DB06,4,0)</f>
        <v>dm³</v>
      </c>
      <c r="G5" s="93">
        <f t="shared" si="0"/>
      </c>
      <c r="H5" s="63">
        <f t="shared" si="5"/>
        <v>16</v>
      </c>
      <c r="I5" s="64" t="str">
        <f>VLOOKUP($H5,[0]!DB06,2,0)</f>
        <v>66m³ 6dm³ </v>
      </c>
      <c r="J5" s="65" t="s">
        <v>10</v>
      </c>
      <c r="K5" s="66">
        <f>VLOOKUP($H5,[0]!DB06,3,0)</f>
        <v>66.006</v>
      </c>
      <c r="L5" s="67"/>
      <c r="M5" s="68" t="str">
        <f>VLOOKUP($H5,[0]!DB06,4,0)</f>
        <v>m³</v>
      </c>
      <c r="N5" s="93">
        <f t="shared" si="1"/>
      </c>
      <c r="P5" s="39">
        <f t="shared" si="2"/>
        <v>111</v>
      </c>
      <c r="Q5" s="39">
        <f t="shared" si="2"/>
        <v>111</v>
      </c>
      <c r="R5" s="39">
        <f t="shared" si="2"/>
        <v>111</v>
      </c>
      <c r="S5" s="39">
        <f t="shared" si="2"/>
        <v>111</v>
      </c>
      <c r="T5" s="39">
        <f t="shared" si="2"/>
        <v>111</v>
      </c>
      <c r="U5" s="39">
        <f t="shared" si="2"/>
        <v>111</v>
      </c>
      <c r="W5" s="86">
        <v>2</v>
      </c>
      <c r="X5" s="86">
        <v>111</v>
      </c>
      <c r="Y5" s="86">
        <v>22</v>
      </c>
      <c r="Z5" s="86">
        <v>7</v>
      </c>
      <c r="AA5" s="86">
        <v>112</v>
      </c>
      <c r="AB5" s="86">
        <v>15</v>
      </c>
      <c r="AD5" s="89">
        <f t="shared" si="3"/>
        <v>0</v>
      </c>
      <c r="AE5" s="90">
        <f t="shared" si="4"/>
        <v>0</v>
      </c>
    </row>
    <row r="6" spans="1:31" ht="16.5" customHeight="1" thickBot="1">
      <c r="A6" s="63">
        <v>5</v>
      </c>
      <c r="B6" s="64" t="str">
        <f>VLOOKUP($A6,[0]!DB06,2,0)</f>
        <v>56m³ 410dm³ </v>
      </c>
      <c r="C6" s="65" t="s">
        <v>10</v>
      </c>
      <c r="D6" s="66">
        <f>VLOOKUP($A6,[0]!DB06,3,0)</f>
        <v>56.41</v>
      </c>
      <c r="E6" s="67"/>
      <c r="F6" s="68" t="str">
        <f>VLOOKUP($A6,[0]!DB06,4,0)</f>
        <v>m³</v>
      </c>
      <c r="G6" s="93">
        <f t="shared" si="0"/>
      </c>
      <c r="H6" s="63">
        <f t="shared" si="5"/>
        <v>17</v>
      </c>
      <c r="I6" s="64" t="str">
        <f>VLOOKUP($H6,[0]!DB06,2,0)</f>
        <v>7dm³ 9cm³ </v>
      </c>
      <c r="J6" s="65" t="s">
        <v>10</v>
      </c>
      <c r="K6" s="66">
        <f>VLOOKUP($H6,[0]!DB06,3,0)</f>
        <v>7009</v>
      </c>
      <c r="L6" s="67"/>
      <c r="M6" s="68" t="str">
        <f>VLOOKUP($H6,[0]!DB06,4,0)</f>
        <v>cm³</v>
      </c>
      <c r="N6" s="93">
        <f t="shared" si="1"/>
      </c>
      <c r="P6" s="39">
        <f t="shared" si="2"/>
        <v>111</v>
      </c>
      <c r="Q6" s="39">
        <f t="shared" si="2"/>
        <v>111</v>
      </c>
      <c r="R6" s="39">
        <f t="shared" si="2"/>
        <v>111</v>
      </c>
      <c r="S6" s="39">
        <f t="shared" si="2"/>
        <v>111</v>
      </c>
      <c r="T6" s="39">
        <f t="shared" si="2"/>
        <v>111</v>
      </c>
      <c r="U6" s="39">
        <f t="shared" si="2"/>
        <v>111</v>
      </c>
      <c r="W6" s="86">
        <v>18</v>
      </c>
      <c r="X6" s="86">
        <v>113</v>
      </c>
      <c r="Y6" s="86">
        <v>16</v>
      </c>
      <c r="Z6" s="86">
        <v>24</v>
      </c>
      <c r="AA6" s="86">
        <v>114</v>
      </c>
      <c r="AB6" s="86">
        <v>19</v>
      </c>
      <c r="AD6" s="89">
        <f t="shared" si="3"/>
        <v>0</v>
      </c>
      <c r="AE6" s="90">
        <f t="shared" si="4"/>
        <v>0</v>
      </c>
    </row>
    <row r="7" spans="1:31" ht="16.5" customHeight="1" thickBot="1">
      <c r="A7" s="63">
        <v>6</v>
      </c>
      <c r="B7" s="64" t="str">
        <f>VLOOKUP($A7,[0]!DB06,2,0)</f>
        <v>19m³ 9dm³ </v>
      </c>
      <c r="C7" s="65" t="s">
        <v>10</v>
      </c>
      <c r="D7" s="66">
        <f>VLOOKUP($A7,[0]!DB06,3,0)</f>
        <v>19.009</v>
      </c>
      <c r="E7" s="67"/>
      <c r="F7" s="68" t="str">
        <f>VLOOKUP($A7,[0]!DB06,4,0)</f>
        <v>m³</v>
      </c>
      <c r="G7" s="93">
        <f t="shared" si="0"/>
      </c>
      <c r="H7" s="63">
        <f t="shared" si="5"/>
        <v>18</v>
      </c>
      <c r="I7" s="64" t="str">
        <f>VLOOKUP($H7,[0]!DB06,2,0)</f>
        <v>26dm³ 2cm³ 384mm³ </v>
      </c>
      <c r="J7" s="65" t="s">
        <v>10</v>
      </c>
      <c r="K7" s="66">
        <f>VLOOKUP($H7,[0]!DB06,3,0)</f>
        <v>26002.384</v>
      </c>
      <c r="L7" s="67"/>
      <c r="M7" s="68" t="str">
        <f>VLOOKUP($H7,[0]!DB06,4,0)</f>
        <v>cm³</v>
      </c>
      <c r="N7" s="93">
        <f t="shared" si="1"/>
      </c>
      <c r="P7" s="39">
        <f t="shared" si="2"/>
        <v>111</v>
      </c>
      <c r="Q7" s="39">
        <f t="shared" si="2"/>
        <v>111</v>
      </c>
      <c r="R7" s="39">
        <f t="shared" si="2"/>
        <v>111</v>
      </c>
      <c r="S7" s="39">
        <f t="shared" si="2"/>
        <v>111</v>
      </c>
      <c r="T7" s="39">
        <f t="shared" si="2"/>
        <v>111</v>
      </c>
      <c r="U7" s="39">
        <f t="shared" si="2"/>
        <v>111</v>
      </c>
      <c r="W7" s="86">
        <v>115</v>
      </c>
      <c r="X7" s="86">
        <v>8</v>
      </c>
      <c r="Y7" s="86">
        <v>116</v>
      </c>
      <c r="Z7" s="86">
        <v>117</v>
      </c>
      <c r="AA7" s="86">
        <v>14</v>
      </c>
      <c r="AB7" s="86">
        <v>118</v>
      </c>
      <c r="AD7" s="89">
        <f t="shared" si="3"/>
        <v>0</v>
      </c>
      <c r="AE7" s="90">
        <f t="shared" si="4"/>
        <v>0</v>
      </c>
    </row>
    <row r="8" spans="1:31" ht="16.5" customHeight="1" thickBot="1">
      <c r="A8" s="63">
        <v>7</v>
      </c>
      <c r="B8" s="64" t="str">
        <f>VLOOKUP($A8,[0]!DB06,2,0)</f>
        <v>7cm³ 150mm³ </v>
      </c>
      <c r="C8" s="65" t="s">
        <v>10</v>
      </c>
      <c r="D8" s="66">
        <f>VLOOKUP($A8,[0]!DB06,3,0)</f>
        <v>7150</v>
      </c>
      <c r="E8" s="67"/>
      <c r="F8" s="68" t="str">
        <f>VLOOKUP($A8,[0]!DB06,4,0)</f>
        <v>mm³</v>
      </c>
      <c r="G8" s="93">
        <f t="shared" si="0"/>
      </c>
      <c r="H8" s="63">
        <f t="shared" si="5"/>
        <v>19</v>
      </c>
      <c r="I8" s="64" t="str">
        <f>VLOOKUP($H8,[0]!DB06,2,0)</f>
        <v>55m³ 62dm³ </v>
      </c>
      <c r="J8" s="65" t="s">
        <v>10</v>
      </c>
      <c r="K8" s="66">
        <f>VLOOKUP($H8,[0]!DB06,3,0)</f>
        <v>55062</v>
      </c>
      <c r="L8" s="67"/>
      <c r="M8" s="68" t="str">
        <f>VLOOKUP($H8,[0]!DB06,4,0)</f>
        <v>dm³</v>
      </c>
      <c r="N8" s="93">
        <f t="shared" si="1"/>
      </c>
      <c r="P8" s="39">
        <f t="shared" si="2"/>
        <v>111</v>
      </c>
      <c r="Q8" s="39">
        <f t="shared" si="2"/>
        <v>111</v>
      </c>
      <c r="R8" s="39">
        <f t="shared" si="2"/>
        <v>111</v>
      </c>
      <c r="S8" s="39">
        <f t="shared" si="2"/>
        <v>111</v>
      </c>
      <c r="T8" s="39">
        <f t="shared" si="2"/>
        <v>111</v>
      </c>
      <c r="U8" s="39">
        <f t="shared" si="2"/>
        <v>111</v>
      </c>
      <c r="W8" s="86">
        <v>119</v>
      </c>
      <c r="X8" s="86">
        <v>9</v>
      </c>
      <c r="Y8" s="86">
        <v>21</v>
      </c>
      <c r="Z8" s="86">
        <v>6</v>
      </c>
      <c r="AA8" s="86">
        <v>11</v>
      </c>
      <c r="AB8" s="86">
        <v>120</v>
      </c>
      <c r="AD8" s="89">
        <f t="shared" si="3"/>
        <v>0</v>
      </c>
      <c r="AE8" s="90">
        <f t="shared" si="4"/>
        <v>0</v>
      </c>
    </row>
    <row r="9" spans="1:31" ht="16.5" customHeight="1" thickBot="1">
      <c r="A9" s="63">
        <v>8</v>
      </c>
      <c r="B9" s="64" t="str">
        <f>VLOOKUP($A9,[0]!DB06,2,0)</f>
        <v>8dm³ 418cm³ </v>
      </c>
      <c r="C9" s="65" t="s">
        <v>10</v>
      </c>
      <c r="D9" s="66">
        <f>VLOOKUP($A9,[0]!DB06,3,0)</f>
        <v>8.418</v>
      </c>
      <c r="E9" s="67"/>
      <c r="F9" s="68" t="str">
        <f>VLOOKUP($A9,[0]!DB06,4,0)</f>
        <v>dm³</v>
      </c>
      <c r="G9" s="93">
        <f t="shared" si="0"/>
      </c>
      <c r="H9" s="63">
        <f t="shared" si="5"/>
        <v>20</v>
      </c>
      <c r="I9" s="64" t="str">
        <f>VLOOKUP($H9,[0]!DB06,2,0)</f>
        <v>476dm³ 32cm³ </v>
      </c>
      <c r="J9" s="65" t="s">
        <v>10</v>
      </c>
      <c r="K9" s="66">
        <f>VLOOKUP($H9,[0]!DB06,3,0)</f>
        <v>476.032</v>
      </c>
      <c r="L9" s="67"/>
      <c r="M9" s="68" t="str">
        <f>VLOOKUP($H9,[0]!DB06,4,0)</f>
        <v>dm³</v>
      </c>
      <c r="N9" s="93">
        <f t="shared" si="1"/>
      </c>
      <c r="P9" s="39">
        <f t="shared" si="2"/>
        <v>111</v>
      </c>
      <c r="Q9" s="39">
        <f t="shared" si="2"/>
        <v>111</v>
      </c>
      <c r="R9" s="39">
        <f t="shared" si="2"/>
        <v>111</v>
      </c>
      <c r="S9" s="39">
        <f t="shared" si="2"/>
        <v>111</v>
      </c>
      <c r="T9" s="39">
        <f t="shared" si="2"/>
        <v>111</v>
      </c>
      <c r="U9" s="39">
        <f t="shared" si="2"/>
        <v>111</v>
      </c>
      <c r="W9" s="86">
        <v>3</v>
      </c>
      <c r="X9" s="86">
        <v>121</v>
      </c>
      <c r="Y9" s="86">
        <v>122</v>
      </c>
      <c r="Z9" s="86">
        <v>123</v>
      </c>
      <c r="AA9" s="86">
        <v>124</v>
      </c>
      <c r="AB9" s="86">
        <v>1</v>
      </c>
      <c r="AD9" s="89">
        <f t="shared" si="3"/>
        <v>0</v>
      </c>
      <c r="AE9" s="90">
        <f t="shared" si="4"/>
        <v>0</v>
      </c>
    </row>
    <row r="10" spans="1:31" ht="16.5" customHeight="1" thickBot="1">
      <c r="A10" s="63">
        <v>9</v>
      </c>
      <c r="B10" s="64" t="str">
        <f>VLOOKUP($A10,[0]!DB06,2,0)</f>
        <v>17m³ 427cm³ </v>
      </c>
      <c r="C10" s="65" t="s">
        <v>10</v>
      </c>
      <c r="D10" s="66">
        <f>VLOOKUP($A10,[0]!DB06,3,0)</f>
        <v>17000.427</v>
      </c>
      <c r="E10" s="67"/>
      <c r="F10" s="68" t="str">
        <f>VLOOKUP($A10,[0]!DB06,4,0)</f>
        <v>dm³</v>
      </c>
      <c r="G10" s="93">
        <f t="shared" si="0"/>
      </c>
      <c r="H10" s="63">
        <f t="shared" si="5"/>
        <v>21</v>
      </c>
      <c r="I10" s="64" t="str">
        <f>VLOOKUP($H10,[0]!DB06,2,0)</f>
        <v>2m³ 55dm³ 8cm³ </v>
      </c>
      <c r="J10" s="65" t="s">
        <v>10</v>
      </c>
      <c r="K10" s="66">
        <f>VLOOKUP($H10,[0]!DB06,3,0)</f>
        <v>2055008</v>
      </c>
      <c r="L10" s="67"/>
      <c r="M10" s="68" t="str">
        <f>VLOOKUP($H10,[0]!DB06,4,0)</f>
        <v>cm³</v>
      </c>
      <c r="N10" s="93">
        <f t="shared" si="1"/>
      </c>
      <c r="AD10" s="89">
        <f t="shared" si="3"/>
        <v>0</v>
      </c>
      <c r="AE10" s="90">
        <f t="shared" si="4"/>
        <v>0</v>
      </c>
    </row>
    <row r="11" spans="1:31" ht="16.5" customHeight="1">
      <c r="A11" s="63">
        <v>10</v>
      </c>
      <c r="B11" s="69" t="str">
        <f>VLOOKUP($A11,[0]!DB06,2,0)</f>
        <v>147dm³ 12cm³ </v>
      </c>
      <c r="C11" s="65" t="s">
        <v>10</v>
      </c>
      <c r="D11" s="70">
        <f>VLOOKUP($A11,[0]!DB06,3,0)</f>
        <v>147.012</v>
      </c>
      <c r="E11" s="67"/>
      <c r="F11" s="68" t="str">
        <f>VLOOKUP($A11,[0]!DB06,4,0)</f>
        <v>dm³</v>
      </c>
      <c r="G11" s="93">
        <f t="shared" si="0"/>
      </c>
      <c r="H11" s="63">
        <f t="shared" si="5"/>
        <v>22</v>
      </c>
      <c r="I11" s="64" t="str">
        <f>VLOOKUP($H11,[0]!DB06,2,0)</f>
        <v>4m³ 511dm³ 87cm³ </v>
      </c>
      <c r="J11" s="65" t="s">
        <v>10</v>
      </c>
      <c r="K11" s="66">
        <f>VLOOKUP($H11,[0]!DB06,3,0)</f>
        <v>4511087</v>
      </c>
      <c r="L11" s="67"/>
      <c r="M11" s="68" t="str">
        <f>VLOOKUP($H11,[0]!DB06,4,0)</f>
        <v>cm³</v>
      </c>
      <c r="N11" s="93">
        <f t="shared" si="1"/>
      </c>
      <c r="P11" s="100" t="s">
        <v>15</v>
      </c>
      <c r="Q11" s="112" t="s">
        <v>17</v>
      </c>
      <c r="R11" s="116"/>
      <c r="S11" s="112" t="s">
        <v>25</v>
      </c>
      <c r="T11" s="116"/>
      <c r="U11" s="112" t="s">
        <v>37</v>
      </c>
      <c r="V11" s="113"/>
      <c r="AD11" s="89">
        <f t="shared" si="3"/>
        <v>0</v>
      </c>
      <c r="AE11" s="90">
        <f t="shared" si="4"/>
        <v>0</v>
      </c>
    </row>
    <row r="12" spans="1:31" ht="16.5" customHeight="1" thickBot="1">
      <c r="A12" s="63">
        <v>11</v>
      </c>
      <c r="B12" s="64" t="str">
        <f>VLOOKUP($A12,[0]!DB06,2,0)</f>
        <v>24m³ 6dm³ </v>
      </c>
      <c r="C12" s="65" t="s">
        <v>10</v>
      </c>
      <c r="D12" s="66">
        <f>VLOOKUP($A12,[0]!DB06,3,0)</f>
        <v>24.006</v>
      </c>
      <c r="E12" s="67"/>
      <c r="F12" s="68" t="str">
        <f>VLOOKUP($A12,[0]!DB06,4,0)</f>
        <v>m³</v>
      </c>
      <c r="G12" s="93">
        <f t="shared" si="0"/>
      </c>
      <c r="H12" s="63">
        <f t="shared" si="5"/>
        <v>23</v>
      </c>
      <c r="I12" s="64" t="str">
        <f>VLOOKUP($H12,[0]!DB06,2,0)</f>
        <v>28m³ 89cm³ </v>
      </c>
      <c r="J12" s="65" t="s">
        <v>10</v>
      </c>
      <c r="K12" s="66">
        <f>VLOOKUP($H12,[0]!DB06,3,0)</f>
        <v>28000089</v>
      </c>
      <c r="L12" s="67"/>
      <c r="M12" s="68" t="str">
        <f>VLOOKUP($H12,[0]!DB06,4,0)</f>
        <v>cm³</v>
      </c>
      <c r="N12" s="93">
        <f t="shared" si="1"/>
      </c>
      <c r="P12" s="103"/>
      <c r="Q12" s="114" t="s">
        <v>255</v>
      </c>
      <c r="R12" s="117"/>
      <c r="S12" s="114" t="s">
        <v>255</v>
      </c>
      <c r="T12" s="117"/>
      <c r="U12" s="114" t="s">
        <v>255</v>
      </c>
      <c r="V12" s="115"/>
      <c r="AD12" s="89">
        <f t="shared" si="3"/>
        <v>0</v>
      </c>
      <c r="AE12" s="90">
        <f t="shared" si="4"/>
        <v>0</v>
      </c>
    </row>
    <row r="13" spans="1:31" ht="16.5" customHeight="1" thickBot="1">
      <c r="A13" s="71">
        <v>12</v>
      </c>
      <c r="B13" s="72" t="str">
        <f>VLOOKUP($A13,[0]!DB06,2,0)</f>
        <v>7dm³ 58cm³ </v>
      </c>
      <c r="C13" s="73" t="s">
        <v>10</v>
      </c>
      <c r="D13" s="74">
        <f>VLOOKUP($A13,[0]!DB06,3,0)</f>
        <v>0.007058</v>
      </c>
      <c r="E13" s="75"/>
      <c r="F13" s="76" t="str">
        <f>VLOOKUP($A13,[0]!DB06,4,0)</f>
        <v>m³</v>
      </c>
      <c r="G13" s="93">
        <f t="shared" si="0"/>
      </c>
      <c r="H13" s="71">
        <f t="shared" si="5"/>
        <v>24</v>
      </c>
      <c r="I13" s="72" t="str">
        <f>VLOOKUP($H13,[0]!DB06,2,0)</f>
        <v>57dm³ 970cm³ 625mm³ </v>
      </c>
      <c r="J13" s="73" t="s">
        <v>10</v>
      </c>
      <c r="K13" s="74">
        <f>VLOOKUP($H13,[0]!DB06,3,0)</f>
        <v>57.970625</v>
      </c>
      <c r="L13" s="75"/>
      <c r="M13" s="76" t="str">
        <f>VLOOKUP($H13,[0]!DB06,4,0)</f>
        <v>dm³</v>
      </c>
      <c r="N13" s="93">
        <f t="shared" si="1"/>
      </c>
      <c r="AD13" s="91">
        <f t="shared" si="3"/>
        <v>0</v>
      </c>
      <c r="AE13" s="92">
        <f t="shared" si="4"/>
        <v>0</v>
      </c>
    </row>
  </sheetData>
  <sheetProtection sheet="1" objects="1" scenarios="1" selectLockedCells="1"/>
  <mergeCells count="8">
    <mergeCell ref="Q12:R12"/>
    <mergeCell ref="S12:T12"/>
    <mergeCell ref="U12:V12"/>
    <mergeCell ref="P1:U1"/>
    <mergeCell ref="W1:AB1"/>
    <mergeCell ref="Q11:R11"/>
    <mergeCell ref="S11:T11"/>
    <mergeCell ref="U11:V11"/>
  </mergeCells>
  <conditionalFormatting sqref="G2:G13 N2:N13">
    <cfRule type="cellIs" priority="1" dxfId="5" operator="equal" stopIfTrue="1">
      <formula>"P"</formula>
    </cfRule>
    <cfRule type="cellIs" priority="2" dxfId="10" operator="equal" stopIfTrue="1">
      <formula>"O"</formula>
    </cfRule>
  </conditionalFormatting>
  <conditionalFormatting sqref="W2:AB9">
    <cfRule type="cellIs" priority="3" dxfId="2" operator="equal" stopIfTrue="1">
      <formula>0</formula>
    </cfRule>
    <cfRule type="cellIs" priority="4" dxfId="1" operator="lessThan" stopIfTrue="1">
      <formula>100</formula>
    </cfRule>
    <cfRule type="cellIs" priority="5" dxfId="0" operator="greaterThan" stopIfTrue="1">
      <formula>100</formula>
    </cfRule>
  </conditionalFormatting>
  <conditionalFormatting sqref="P2:U9">
    <cfRule type="cellIs" priority="6" dxfId="2" operator="equal" stopIfTrue="1">
      <formula>0</formula>
    </cfRule>
    <cfRule type="cellIs" priority="7" dxfId="5" operator="lessThan" stopIfTrue="1">
      <formula>100</formula>
    </cfRule>
    <cfRule type="cellIs" priority="8" dxfId="0" operator="greaterThan" stopIfTrue="1">
      <formula>100</formula>
    </cfRule>
  </conditionalFormatting>
  <conditionalFormatting sqref="E2:E13 L2:L13">
    <cfRule type="cellIs" priority="9" dxfId="3" operator="equal" stopIfTrue="1">
      <formula>0</formula>
    </cfRule>
  </conditionalFormatting>
  <printOptions/>
  <pageMargins left="0.53" right="0.19" top="0.56" bottom="0.984251969" header="0.4921259845" footer="0.4921259845"/>
  <pageSetup horizontalDpi="300" verticalDpi="300" orientation="portrait" paperSize="9" scale="90" r:id="rId2"/>
  <headerFooter alignWithMargins="0">
    <oddFooter>&amp;R&amp;"Courier New,Standard"&amp;8Ui - &amp;F/&amp;A - &amp;D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AE13"/>
  <sheetViews>
    <sheetView showGridLines="0" showRowColHeaders="0" zoomScalePageLayoutView="0" workbookViewId="0" topLeftCell="A1">
      <selection activeCell="E2" sqref="E2"/>
    </sheetView>
  </sheetViews>
  <sheetFormatPr defaultColWidth="11.57421875" defaultRowHeight="12.75"/>
  <cols>
    <col min="1" max="1" width="4.7109375" style="77" customWidth="1"/>
    <col min="2" max="2" width="20.7109375" style="78" customWidth="1"/>
    <col min="3" max="3" width="2.140625" style="78" customWidth="1"/>
    <col min="4" max="4" width="18.57421875" style="79" hidden="1" customWidth="1"/>
    <col min="5" max="5" width="20.7109375" style="80" customWidth="1"/>
    <col min="6" max="6" width="5.7109375" style="81" customWidth="1"/>
    <col min="7" max="7" width="3.7109375" style="82" customWidth="1"/>
    <col min="8" max="8" width="4.7109375" style="78" customWidth="1"/>
    <col min="9" max="9" width="20.7109375" style="78" customWidth="1"/>
    <col min="10" max="10" width="2.140625" style="78" customWidth="1"/>
    <col min="11" max="11" width="18.57421875" style="79" hidden="1" customWidth="1"/>
    <col min="12" max="12" width="20.7109375" style="80" customWidth="1"/>
    <col min="13" max="13" width="5.7109375" style="81" customWidth="1"/>
    <col min="14" max="14" width="3.7109375" style="78" customWidth="1"/>
    <col min="15" max="15" width="2.421875" style="62" customWidth="1"/>
    <col min="16" max="21" width="3.7109375" style="49" customWidth="1"/>
    <col min="22" max="22" width="3.7109375" style="62" customWidth="1"/>
    <col min="23" max="28" width="3.7109375" style="49" hidden="1" customWidth="1"/>
    <col min="29" max="29" width="2.421875" style="62" hidden="1" customWidth="1"/>
    <col min="30" max="31" width="2.140625" style="62" hidden="1" customWidth="1"/>
    <col min="32" max="16384" width="11.57421875" style="62" customWidth="1"/>
  </cols>
  <sheetData>
    <row r="1" spans="1:28" s="54" customFormat="1" ht="19.5" thickBot="1">
      <c r="A1" s="104" t="str">
        <f>"Übungen zum Thema Maßumwandlungen ("&amp;prt!K1&amp;")"</f>
        <v>Übungen zum Thema Maßumwandlungen (Raummaße)</v>
      </c>
      <c r="B1" s="105"/>
      <c r="C1" s="105"/>
      <c r="D1" s="106"/>
      <c r="E1" s="107"/>
      <c r="F1" s="108"/>
      <c r="G1" s="105"/>
      <c r="H1" s="109"/>
      <c r="I1" s="105"/>
      <c r="J1" s="105"/>
      <c r="K1" s="106"/>
      <c r="L1" s="107"/>
      <c r="M1" s="108"/>
      <c r="N1" s="110"/>
      <c r="P1" s="111"/>
      <c r="Q1" s="111"/>
      <c r="R1" s="111"/>
      <c r="S1" s="111"/>
      <c r="T1" s="111"/>
      <c r="U1" s="111"/>
      <c r="W1" s="111"/>
      <c r="X1" s="111"/>
      <c r="Y1" s="111"/>
      <c r="Z1" s="111"/>
      <c r="AA1" s="111"/>
      <c r="AB1" s="111"/>
    </row>
    <row r="2" spans="1:31" ht="16.5" customHeight="1" thickBot="1">
      <c r="A2" s="55">
        <v>1</v>
      </c>
      <c r="B2" s="56" t="str">
        <f>VLOOKUP($A2,[0]!DB07,2,0)</f>
        <v>53m³ </v>
      </c>
      <c r="C2" s="57" t="s">
        <v>10</v>
      </c>
      <c r="D2" s="58">
        <f>VLOOKUP($A2,[0]!DB07,3,0)</f>
        <v>53000</v>
      </c>
      <c r="E2" s="59"/>
      <c r="F2" s="60" t="str">
        <f>VLOOKUP($A2,[0]!DB07,4,0)</f>
        <v>dm³</v>
      </c>
      <c r="G2" s="93">
        <f aca="true" t="shared" si="0" ref="G2:G13">IF(ISBLANK(E2),"",IF(E2=D2,"P","O"))</f>
      </c>
      <c r="H2" s="55">
        <f>A13+1</f>
        <v>13</v>
      </c>
      <c r="I2" s="61" t="str">
        <f>VLOOKUP($H2,[0]!DB07,2,0)</f>
        <v>958cm³ 204mm³ </v>
      </c>
      <c r="J2" s="57" t="s">
        <v>10</v>
      </c>
      <c r="K2" s="58">
        <f>VLOOKUP($H2,[0]!DB07,3,0)</f>
        <v>0.9582040000000001</v>
      </c>
      <c r="L2" s="59"/>
      <c r="M2" s="60" t="str">
        <f>VLOOKUP($H2,[0]!DB07,4,0)</f>
        <v>dm³</v>
      </c>
      <c r="N2" s="93">
        <f aca="true" t="shared" si="1" ref="N2:N13">IF(ISBLANK(L2),"",IF(L2=K2,"P","O"))</f>
      </c>
      <c r="P2" s="39">
        <f aca="true" t="shared" si="2" ref="P2:U9">IF(COUNTIF($AD:$AE,W2)=1,W2,111)</f>
        <v>111</v>
      </c>
      <c r="Q2" s="39">
        <f t="shared" si="2"/>
        <v>111</v>
      </c>
      <c r="R2" s="39">
        <f t="shared" si="2"/>
        <v>111</v>
      </c>
      <c r="S2" s="39">
        <f t="shared" si="2"/>
        <v>111</v>
      </c>
      <c r="T2" s="39">
        <f t="shared" si="2"/>
        <v>111</v>
      </c>
      <c r="U2" s="39">
        <f t="shared" si="2"/>
        <v>111</v>
      </c>
      <c r="W2" s="86">
        <v>17</v>
      </c>
      <c r="X2" s="86">
        <v>101</v>
      </c>
      <c r="Y2" s="86">
        <v>102</v>
      </c>
      <c r="Z2" s="86">
        <v>103</v>
      </c>
      <c r="AA2" s="86">
        <v>104</v>
      </c>
      <c r="AB2" s="86">
        <v>4</v>
      </c>
      <c r="AD2" s="87">
        <f aca="true" t="shared" si="3" ref="AD2:AD13">IF($G2="P",$A2,0)</f>
        <v>0</v>
      </c>
      <c r="AE2" s="88">
        <f aca="true" t="shared" si="4" ref="AE2:AE13">IF($N2="P",$H2,0)</f>
        <v>0</v>
      </c>
    </row>
    <row r="3" spans="1:31" ht="16.5" customHeight="1" thickBot="1">
      <c r="A3" s="63">
        <v>2</v>
      </c>
      <c r="B3" s="64" t="str">
        <f>VLOOKUP($A3,[0]!DB07,2,0)</f>
        <v>83m³ 527dm³ </v>
      </c>
      <c r="C3" s="65" t="s">
        <v>10</v>
      </c>
      <c r="D3" s="66">
        <f>VLOOKUP($A3,[0]!DB07,3,0)</f>
        <v>83.527</v>
      </c>
      <c r="E3" s="67"/>
      <c r="F3" s="68" t="str">
        <f>VLOOKUP($A3,[0]!DB07,4,0)</f>
        <v>m³</v>
      </c>
      <c r="G3" s="93">
        <f t="shared" si="0"/>
      </c>
      <c r="H3" s="63">
        <f aca="true" t="shared" si="5" ref="H3:H13">H2+1</f>
        <v>14</v>
      </c>
      <c r="I3" s="64" t="str">
        <f>VLOOKUP($H3,[0]!DB07,2,0)</f>
        <v>6m³ 6dm³ 285cm³ </v>
      </c>
      <c r="J3" s="65" t="s">
        <v>10</v>
      </c>
      <c r="K3" s="66">
        <f>VLOOKUP($H3,[0]!DB07,3,0)</f>
        <v>6006285</v>
      </c>
      <c r="L3" s="67"/>
      <c r="M3" s="68" t="str">
        <f>VLOOKUP($H3,[0]!DB07,4,0)</f>
        <v>cm³</v>
      </c>
      <c r="N3" s="93">
        <f t="shared" si="1"/>
      </c>
      <c r="P3" s="39">
        <f t="shared" si="2"/>
        <v>111</v>
      </c>
      <c r="Q3" s="39">
        <f t="shared" si="2"/>
        <v>111</v>
      </c>
      <c r="R3" s="39">
        <f t="shared" si="2"/>
        <v>111</v>
      </c>
      <c r="S3" s="39">
        <f t="shared" si="2"/>
        <v>111</v>
      </c>
      <c r="T3" s="39">
        <f t="shared" si="2"/>
        <v>111</v>
      </c>
      <c r="U3" s="39">
        <f t="shared" si="2"/>
        <v>111</v>
      </c>
      <c r="W3" s="86">
        <v>105</v>
      </c>
      <c r="X3" s="86">
        <v>13</v>
      </c>
      <c r="Y3" s="86">
        <v>5</v>
      </c>
      <c r="Z3" s="86">
        <v>2</v>
      </c>
      <c r="AA3" s="86">
        <v>12</v>
      </c>
      <c r="AB3" s="86">
        <v>106</v>
      </c>
      <c r="AD3" s="89">
        <f t="shared" si="3"/>
        <v>0</v>
      </c>
      <c r="AE3" s="90">
        <f t="shared" si="4"/>
        <v>0</v>
      </c>
    </row>
    <row r="4" spans="1:31" ht="16.5" customHeight="1" thickBot="1">
      <c r="A4" s="63">
        <v>3</v>
      </c>
      <c r="B4" s="64" t="str">
        <f>VLOOKUP($A4,[0]!DB07,2,0)</f>
        <v>5dm³ 14cm³ </v>
      </c>
      <c r="C4" s="65" t="s">
        <v>10</v>
      </c>
      <c r="D4" s="66">
        <f>VLOOKUP($A4,[0]!DB07,3,0)</f>
        <v>5.014</v>
      </c>
      <c r="E4" s="67"/>
      <c r="F4" s="68" t="str">
        <f>VLOOKUP($A4,[0]!DB07,4,0)</f>
        <v>dm³</v>
      </c>
      <c r="G4" s="93">
        <f t="shared" si="0"/>
      </c>
      <c r="H4" s="63">
        <f t="shared" si="5"/>
        <v>15</v>
      </c>
      <c r="I4" s="64" t="str">
        <f>VLOOKUP($H4,[0]!DB07,2,0)</f>
        <v>85m³ 20cm³ </v>
      </c>
      <c r="J4" s="65" t="s">
        <v>10</v>
      </c>
      <c r="K4" s="66">
        <f>VLOOKUP($H4,[0]!DB07,3,0)</f>
        <v>85000.02</v>
      </c>
      <c r="L4" s="67"/>
      <c r="M4" s="68" t="str">
        <f>VLOOKUP($H4,[0]!DB07,4,0)</f>
        <v>dm³</v>
      </c>
      <c r="N4" s="93">
        <f t="shared" si="1"/>
      </c>
      <c r="P4" s="39">
        <f t="shared" si="2"/>
        <v>111</v>
      </c>
      <c r="Q4" s="39">
        <f t="shared" si="2"/>
        <v>111</v>
      </c>
      <c r="R4" s="39">
        <f t="shared" si="2"/>
        <v>111</v>
      </c>
      <c r="S4" s="39">
        <f t="shared" si="2"/>
        <v>111</v>
      </c>
      <c r="T4" s="39">
        <f t="shared" si="2"/>
        <v>111</v>
      </c>
      <c r="U4" s="39">
        <f t="shared" si="2"/>
        <v>111</v>
      </c>
      <c r="W4" s="86">
        <v>107</v>
      </c>
      <c r="X4" s="86">
        <v>10</v>
      </c>
      <c r="Y4" s="86">
        <v>108</v>
      </c>
      <c r="Z4" s="86">
        <v>109</v>
      </c>
      <c r="AA4" s="86">
        <v>23</v>
      </c>
      <c r="AB4" s="86">
        <v>110</v>
      </c>
      <c r="AD4" s="89">
        <f t="shared" si="3"/>
        <v>0</v>
      </c>
      <c r="AE4" s="90">
        <f t="shared" si="4"/>
        <v>0</v>
      </c>
    </row>
    <row r="5" spans="1:31" ht="16.5" customHeight="1" thickBot="1">
      <c r="A5" s="63">
        <v>4</v>
      </c>
      <c r="B5" s="64" t="str">
        <f>VLOOKUP($A5,[0]!DB07,2,0)</f>
        <v>546dm³ 1cm³ </v>
      </c>
      <c r="C5" s="65" t="s">
        <v>10</v>
      </c>
      <c r="D5" s="66">
        <f>VLOOKUP($A5,[0]!DB07,3,0)</f>
        <v>546001</v>
      </c>
      <c r="E5" s="67"/>
      <c r="F5" s="68" t="str">
        <f>VLOOKUP($A5,[0]!DB07,4,0)</f>
        <v>cm³</v>
      </c>
      <c r="G5" s="93">
        <f t="shared" si="0"/>
      </c>
      <c r="H5" s="63">
        <f t="shared" si="5"/>
        <v>16</v>
      </c>
      <c r="I5" s="64" t="str">
        <f>VLOOKUP($H5,[0]!DB07,2,0)</f>
        <v>699dm³ </v>
      </c>
      <c r="J5" s="65" t="s">
        <v>10</v>
      </c>
      <c r="K5" s="66">
        <f>VLOOKUP($H5,[0]!DB07,3,0)</f>
        <v>0.6990000000000001</v>
      </c>
      <c r="L5" s="67"/>
      <c r="M5" s="68" t="str">
        <f>VLOOKUP($H5,[0]!DB07,4,0)</f>
        <v>m³</v>
      </c>
      <c r="N5" s="93">
        <f t="shared" si="1"/>
      </c>
      <c r="P5" s="39">
        <f t="shared" si="2"/>
        <v>111</v>
      </c>
      <c r="Q5" s="39">
        <f t="shared" si="2"/>
        <v>111</v>
      </c>
      <c r="R5" s="39">
        <f t="shared" si="2"/>
        <v>111</v>
      </c>
      <c r="S5" s="39">
        <f t="shared" si="2"/>
        <v>111</v>
      </c>
      <c r="T5" s="39">
        <f t="shared" si="2"/>
        <v>111</v>
      </c>
      <c r="U5" s="39">
        <f t="shared" si="2"/>
        <v>111</v>
      </c>
      <c r="W5" s="86">
        <v>2</v>
      </c>
      <c r="X5" s="86">
        <v>111</v>
      </c>
      <c r="Y5" s="86">
        <v>22</v>
      </c>
      <c r="Z5" s="86">
        <v>7</v>
      </c>
      <c r="AA5" s="86">
        <v>112</v>
      </c>
      <c r="AB5" s="86">
        <v>15</v>
      </c>
      <c r="AD5" s="89">
        <f t="shared" si="3"/>
        <v>0</v>
      </c>
      <c r="AE5" s="90">
        <f t="shared" si="4"/>
        <v>0</v>
      </c>
    </row>
    <row r="6" spans="1:31" ht="16.5" customHeight="1" thickBot="1">
      <c r="A6" s="63">
        <v>5</v>
      </c>
      <c r="B6" s="64" t="str">
        <f>VLOOKUP($A6,[0]!DB07,2,0)</f>
        <v>66m³ 21dm³ </v>
      </c>
      <c r="C6" s="65" t="s">
        <v>10</v>
      </c>
      <c r="D6" s="66">
        <f>VLOOKUP($A6,[0]!DB07,3,0)</f>
        <v>66.021</v>
      </c>
      <c r="E6" s="67"/>
      <c r="F6" s="68" t="str">
        <f>VLOOKUP($A6,[0]!DB07,4,0)</f>
        <v>m³</v>
      </c>
      <c r="G6" s="93">
        <f t="shared" si="0"/>
      </c>
      <c r="H6" s="63">
        <f t="shared" si="5"/>
        <v>17</v>
      </c>
      <c r="I6" s="64" t="str">
        <f>VLOOKUP($H6,[0]!DB07,2,0)</f>
        <v>22dm³ 55cm³ </v>
      </c>
      <c r="J6" s="65" t="s">
        <v>10</v>
      </c>
      <c r="K6" s="66">
        <f>VLOOKUP($H6,[0]!DB07,3,0)</f>
        <v>22055000</v>
      </c>
      <c r="L6" s="67"/>
      <c r="M6" s="68" t="str">
        <f>VLOOKUP($H6,[0]!DB07,4,0)</f>
        <v>mm³</v>
      </c>
      <c r="N6" s="93">
        <f t="shared" si="1"/>
      </c>
      <c r="P6" s="39">
        <f t="shared" si="2"/>
        <v>111</v>
      </c>
      <c r="Q6" s="39">
        <f t="shared" si="2"/>
        <v>111</v>
      </c>
      <c r="R6" s="39">
        <f t="shared" si="2"/>
        <v>111</v>
      </c>
      <c r="S6" s="39">
        <f t="shared" si="2"/>
        <v>111</v>
      </c>
      <c r="T6" s="39">
        <f t="shared" si="2"/>
        <v>111</v>
      </c>
      <c r="U6" s="39">
        <f t="shared" si="2"/>
        <v>111</v>
      </c>
      <c r="W6" s="86">
        <v>18</v>
      </c>
      <c r="X6" s="86">
        <v>113</v>
      </c>
      <c r="Y6" s="86">
        <v>16</v>
      </c>
      <c r="Z6" s="86">
        <v>24</v>
      </c>
      <c r="AA6" s="86">
        <v>114</v>
      </c>
      <c r="AB6" s="86">
        <v>19</v>
      </c>
      <c r="AD6" s="89">
        <f t="shared" si="3"/>
        <v>0</v>
      </c>
      <c r="AE6" s="90">
        <f t="shared" si="4"/>
        <v>0</v>
      </c>
    </row>
    <row r="7" spans="1:31" ht="16.5" customHeight="1" thickBot="1">
      <c r="A7" s="63">
        <v>6</v>
      </c>
      <c r="B7" s="64" t="str">
        <f>VLOOKUP($A7,[0]!DB07,2,0)</f>
        <v>82m³ 7dm³ </v>
      </c>
      <c r="C7" s="65" t="s">
        <v>10</v>
      </c>
      <c r="D7" s="66">
        <f>VLOOKUP($A7,[0]!DB07,3,0)</f>
        <v>82.007</v>
      </c>
      <c r="E7" s="67"/>
      <c r="F7" s="68" t="str">
        <f>VLOOKUP($A7,[0]!DB07,4,0)</f>
        <v>m³</v>
      </c>
      <c r="G7" s="93">
        <f t="shared" si="0"/>
      </c>
      <c r="H7" s="63">
        <f t="shared" si="5"/>
        <v>18</v>
      </c>
      <c r="I7" s="64" t="str">
        <f>VLOOKUP($H7,[0]!DB07,2,0)</f>
        <v>4dm³ 866cm³ 647mm³ </v>
      </c>
      <c r="J7" s="65" t="s">
        <v>10</v>
      </c>
      <c r="K7" s="66">
        <f>VLOOKUP($H7,[0]!DB07,3,0)</f>
        <v>4866.647</v>
      </c>
      <c r="L7" s="67"/>
      <c r="M7" s="68" t="str">
        <f>VLOOKUP($H7,[0]!DB07,4,0)</f>
        <v>cm³</v>
      </c>
      <c r="N7" s="93">
        <f t="shared" si="1"/>
      </c>
      <c r="P7" s="39">
        <f t="shared" si="2"/>
        <v>111</v>
      </c>
      <c r="Q7" s="39">
        <f t="shared" si="2"/>
        <v>111</v>
      </c>
      <c r="R7" s="39">
        <f t="shared" si="2"/>
        <v>111</v>
      </c>
      <c r="S7" s="39">
        <f t="shared" si="2"/>
        <v>111</v>
      </c>
      <c r="T7" s="39">
        <f t="shared" si="2"/>
        <v>111</v>
      </c>
      <c r="U7" s="39">
        <f t="shared" si="2"/>
        <v>111</v>
      </c>
      <c r="W7" s="86">
        <v>115</v>
      </c>
      <c r="X7" s="86">
        <v>8</v>
      </c>
      <c r="Y7" s="86">
        <v>116</v>
      </c>
      <c r="Z7" s="86">
        <v>117</v>
      </c>
      <c r="AA7" s="86">
        <v>14</v>
      </c>
      <c r="AB7" s="86">
        <v>118</v>
      </c>
      <c r="AD7" s="89">
        <f t="shared" si="3"/>
        <v>0</v>
      </c>
      <c r="AE7" s="90">
        <f t="shared" si="4"/>
        <v>0</v>
      </c>
    </row>
    <row r="8" spans="1:31" ht="16.5" customHeight="1" thickBot="1">
      <c r="A8" s="63">
        <v>7</v>
      </c>
      <c r="B8" s="64" t="str">
        <f>VLOOKUP($A8,[0]!DB07,2,0)</f>
        <v>6cm³ 606mm³ </v>
      </c>
      <c r="C8" s="65" t="s">
        <v>10</v>
      </c>
      <c r="D8" s="66">
        <f>VLOOKUP($A8,[0]!DB07,3,0)</f>
        <v>6.606</v>
      </c>
      <c r="E8" s="67"/>
      <c r="F8" s="68" t="str">
        <f>VLOOKUP($A8,[0]!DB07,4,0)</f>
        <v>cm³</v>
      </c>
      <c r="G8" s="93">
        <f t="shared" si="0"/>
      </c>
      <c r="H8" s="63">
        <f t="shared" si="5"/>
        <v>19</v>
      </c>
      <c r="I8" s="64" t="str">
        <f>VLOOKUP($H8,[0]!DB07,2,0)</f>
        <v>30m³ 851dm³ </v>
      </c>
      <c r="J8" s="65" t="s">
        <v>10</v>
      </c>
      <c r="K8" s="66">
        <f>VLOOKUP($H8,[0]!DB07,3,0)</f>
        <v>30851</v>
      </c>
      <c r="L8" s="67"/>
      <c r="M8" s="68" t="str">
        <f>VLOOKUP($H8,[0]!DB07,4,0)</f>
        <v>dm³</v>
      </c>
      <c r="N8" s="93">
        <f t="shared" si="1"/>
      </c>
      <c r="P8" s="39">
        <f t="shared" si="2"/>
        <v>111</v>
      </c>
      <c r="Q8" s="39">
        <f t="shared" si="2"/>
        <v>111</v>
      </c>
      <c r="R8" s="39">
        <f t="shared" si="2"/>
        <v>111</v>
      </c>
      <c r="S8" s="39">
        <f t="shared" si="2"/>
        <v>111</v>
      </c>
      <c r="T8" s="39">
        <f t="shared" si="2"/>
        <v>111</v>
      </c>
      <c r="U8" s="39">
        <f t="shared" si="2"/>
        <v>111</v>
      </c>
      <c r="W8" s="86">
        <v>119</v>
      </c>
      <c r="X8" s="86">
        <v>9</v>
      </c>
      <c r="Y8" s="86">
        <v>21</v>
      </c>
      <c r="Z8" s="86">
        <v>6</v>
      </c>
      <c r="AA8" s="86">
        <v>11</v>
      </c>
      <c r="AB8" s="86">
        <v>120</v>
      </c>
      <c r="AD8" s="89">
        <f t="shared" si="3"/>
        <v>0</v>
      </c>
      <c r="AE8" s="90">
        <f t="shared" si="4"/>
        <v>0</v>
      </c>
    </row>
    <row r="9" spans="1:31" ht="16.5" customHeight="1" thickBot="1">
      <c r="A9" s="63">
        <v>8</v>
      </c>
      <c r="B9" s="64" t="str">
        <f>VLOOKUP($A9,[0]!DB07,2,0)</f>
        <v>920dm³ 487cm³ </v>
      </c>
      <c r="C9" s="65" t="s">
        <v>10</v>
      </c>
      <c r="D9" s="66">
        <f>VLOOKUP($A9,[0]!DB07,3,0)</f>
        <v>920.487</v>
      </c>
      <c r="E9" s="67"/>
      <c r="F9" s="68" t="str">
        <f>VLOOKUP($A9,[0]!DB07,4,0)</f>
        <v>dm³</v>
      </c>
      <c r="G9" s="93">
        <f t="shared" si="0"/>
      </c>
      <c r="H9" s="63">
        <f t="shared" si="5"/>
        <v>20</v>
      </c>
      <c r="I9" s="64" t="str">
        <f>VLOOKUP($H9,[0]!DB07,2,0)</f>
        <v>697dm³ 472cm³ </v>
      </c>
      <c r="J9" s="65" t="s">
        <v>10</v>
      </c>
      <c r="K9" s="66">
        <f>VLOOKUP($H9,[0]!DB07,3,0)</f>
        <v>0.6974720000000001</v>
      </c>
      <c r="L9" s="67"/>
      <c r="M9" s="68" t="str">
        <f>VLOOKUP($H9,[0]!DB07,4,0)</f>
        <v>m³</v>
      </c>
      <c r="N9" s="93">
        <f t="shared" si="1"/>
      </c>
      <c r="P9" s="39">
        <f t="shared" si="2"/>
        <v>111</v>
      </c>
      <c r="Q9" s="39">
        <f t="shared" si="2"/>
        <v>111</v>
      </c>
      <c r="R9" s="39">
        <f t="shared" si="2"/>
        <v>111</v>
      </c>
      <c r="S9" s="39">
        <f t="shared" si="2"/>
        <v>111</v>
      </c>
      <c r="T9" s="39">
        <f t="shared" si="2"/>
        <v>111</v>
      </c>
      <c r="U9" s="39">
        <f t="shared" si="2"/>
        <v>111</v>
      </c>
      <c r="W9" s="86">
        <v>3</v>
      </c>
      <c r="X9" s="86">
        <v>121</v>
      </c>
      <c r="Y9" s="86">
        <v>122</v>
      </c>
      <c r="Z9" s="86">
        <v>123</v>
      </c>
      <c r="AA9" s="86">
        <v>124</v>
      </c>
      <c r="AB9" s="86">
        <v>1</v>
      </c>
      <c r="AD9" s="89">
        <f t="shared" si="3"/>
        <v>0</v>
      </c>
      <c r="AE9" s="90">
        <f t="shared" si="4"/>
        <v>0</v>
      </c>
    </row>
    <row r="10" spans="1:31" ht="16.5" customHeight="1" thickBot="1">
      <c r="A10" s="63">
        <v>9</v>
      </c>
      <c r="B10" s="64" t="str">
        <f>VLOOKUP($A10,[0]!DB07,2,0)</f>
        <v>84m³ 28cm³ </v>
      </c>
      <c r="C10" s="65" t="s">
        <v>10</v>
      </c>
      <c r="D10" s="66">
        <f>VLOOKUP($A10,[0]!DB07,3,0)</f>
        <v>84000.028</v>
      </c>
      <c r="E10" s="67"/>
      <c r="F10" s="68" t="str">
        <f>VLOOKUP($A10,[0]!DB07,4,0)</f>
        <v>dm³</v>
      </c>
      <c r="G10" s="93">
        <f t="shared" si="0"/>
      </c>
      <c r="H10" s="63">
        <f t="shared" si="5"/>
        <v>21</v>
      </c>
      <c r="I10" s="64" t="str">
        <f>VLOOKUP($H10,[0]!DB07,2,0)</f>
        <v>5m³ 324dm³ 237cm³ </v>
      </c>
      <c r="J10" s="65" t="s">
        <v>10</v>
      </c>
      <c r="K10" s="66">
        <f>VLOOKUP($H10,[0]!DB07,3,0)</f>
        <v>5324.237</v>
      </c>
      <c r="L10" s="67"/>
      <c r="M10" s="68" t="str">
        <f>VLOOKUP($H10,[0]!DB07,4,0)</f>
        <v>dm³</v>
      </c>
      <c r="N10" s="93">
        <f t="shared" si="1"/>
      </c>
      <c r="AD10" s="89">
        <f t="shared" si="3"/>
        <v>0</v>
      </c>
      <c r="AE10" s="90">
        <f t="shared" si="4"/>
        <v>0</v>
      </c>
    </row>
    <row r="11" spans="1:31" ht="16.5" customHeight="1">
      <c r="A11" s="63">
        <v>10</v>
      </c>
      <c r="B11" s="69" t="str">
        <f>VLOOKUP($A11,[0]!DB07,2,0)</f>
        <v>6dm³ 5cm³ </v>
      </c>
      <c r="C11" s="65" t="s">
        <v>10</v>
      </c>
      <c r="D11" s="70">
        <f>VLOOKUP($A11,[0]!DB07,3,0)</f>
        <v>6005</v>
      </c>
      <c r="E11" s="67"/>
      <c r="F11" s="68" t="str">
        <f>VLOOKUP($A11,[0]!DB07,4,0)</f>
        <v>cm³</v>
      </c>
      <c r="G11" s="93">
        <f t="shared" si="0"/>
      </c>
      <c r="H11" s="63">
        <f t="shared" si="5"/>
        <v>22</v>
      </c>
      <c r="I11" s="64" t="str">
        <f>VLOOKUP($H11,[0]!DB07,2,0)</f>
        <v>1m³ 66dm³ 90cm³ </v>
      </c>
      <c r="J11" s="65" t="s">
        <v>10</v>
      </c>
      <c r="K11" s="66">
        <f>VLOOKUP($H11,[0]!DB07,3,0)</f>
        <v>1.06609</v>
      </c>
      <c r="L11" s="67"/>
      <c r="M11" s="68" t="str">
        <f>VLOOKUP($H11,[0]!DB07,4,0)</f>
        <v>m³</v>
      </c>
      <c r="N11" s="93">
        <f t="shared" si="1"/>
      </c>
      <c r="P11" s="100" t="s">
        <v>15</v>
      </c>
      <c r="Q11" s="112" t="s">
        <v>17</v>
      </c>
      <c r="R11" s="116"/>
      <c r="S11" s="112" t="s">
        <v>25</v>
      </c>
      <c r="T11" s="116"/>
      <c r="U11" s="112" t="s">
        <v>37</v>
      </c>
      <c r="V11" s="113"/>
      <c r="AD11" s="89">
        <f t="shared" si="3"/>
        <v>0</v>
      </c>
      <c r="AE11" s="90">
        <f t="shared" si="4"/>
        <v>0</v>
      </c>
    </row>
    <row r="12" spans="1:31" ht="16.5" customHeight="1" thickBot="1">
      <c r="A12" s="63">
        <v>11</v>
      </c>
      <c r="B12" s="64" t="str">
        <f>VLOOKUP($A12,[0]!DB07,2,0)</f>
        <v>28m³ 45dm³ </v>
      </c>
      <c r="C12" s="65" t="s">
        <v>10</v>
      </c>
      <c r="D12" s="66">
        <f>VLOOKUP($A12,[0]!DB07,3,0)</f>
        <v>28045</v>
      </c>
      <c r="E12" s="67"/>
      <c r="F12" s="68" t="str">
        <f>VLOOKUP($A12,[0]!DB07,4,0)</f>
        <v>dm³</v>
      </c>
      <c r="G12" s="93">
        <f t="shared" si="0"/>
      </c>
      <c r="H12" s="63">
        <f t="shared" si="5"/>
        <v>23</v>
      </c>
      <c r="I12" s="64" t="str">
        <f>VLOOKUP($H12,[0]!DB07,2,0)</f>
        <v>52m³ </v>
      </c>
      <c r="J12" s="65" t="s">
        <v>10</v>
      </c>
      <c r="K12" s="66">
        <f>VLOOKUP($H12,[0]!DB07,3,0)</f>
        <v>52000000</v>
      </c>
      <c r="L12" s="67"/>
      <c r="M12" s="68" t="str">
        <f>VLOOKUP($H12,[0]!DB07,4,0)</f>
        <v>cm³</v>
      </c>
      <c r="N12" s="93">
        <f t="shared" si="1"/>
      </c>
      <c r="P12" s="103"/>
      <c r="Q12" s="114" t="s">
        <v>255</v>
      </c>
      <c r="R12" s="117"/>
      <c r="S12" s="114" t="s">
        <v>255</v>
      </c>
      <c r="T12" s="117"/>
      <c r="U12" s="114" t="s">
        <v>255</v>
      </c>
      <c r="V12" s="115"/>
      <c r="AD12" s="89">
        <f t="shared" si="3"/>
        <v>0</v>
      </c>
      <c r="AE12" s="90">
        <f t="shared" si="4"/>
        <v>0</v>
      </c>
    </row>
    <row r="13" spans="1:31" ht="16.5" customHeight="1" thickBot="1">
      <c r="A13" s="71">
        <v>12</v>
      </c>
      <c r="B13" s="72" t="str">
        <f>VLOOKUP($A13,[0]!DB07,2,0)</f>
        <v>348dm³ 80cm³ </v>
      </c>
      <c r="C13" s="73" t="s">
        <v>10</v>
      </c>
      <c r="D13" s="74">
        <f>VLOOKUP($A13,[0]!DB07,3,0)</f>
        <v>0.34808000000000006</v>
      </c>
      <c r="E13" s="75"/>
      <c r="F13" s="76" t="str">
        <f>VLOOKUP($A13,[0]!DB07,4,0)</f>
        <v>m³</v>
      </c>
      <c r="G13" s="93">
        <f t="shared" si="0"/>
      </c>
      <c r="H13" s="71">
        <f t="shared" si="5"/>
        <v>24</v>
      </c>
      <c r="I13" s="72" t="str">
        <f>VLOOKUP($H13,[0]!DB07,2,0)</f>
        <v>81dm³ 4cm³ 89mm³ </v>
      </c>
      <c r="J13" s="73" t="s">
        <v>10</v>
      </c>
      <c r="K13" s="74">
        <f>VLOOKUP($H13,[0]!DB07,3,0)</f>
        <v>81004089</v>
      </c>
      <c r="L13" s="75"/>
      <c r="M13" s="76" t="str">
        <f>VLOOKUP($H13,[0]!DB07,4,0)</f>
        <v>mm³</v>
      </c>
      <c r="N13" s="93">
        <f t="shared" si="1"/>
      </c>
      <c r="AD13" s="91">
        <f t="shared" si="3"/>
        <v>0</v>
      </c>
      <c r="AE13" s="92">
        <f t="shared" si="4"/>
        <v>0</v>
      </c>
    </row>
  </sheetData>
  <sheetProtection sheet="1" objects="1" scenarios="1" selectLockedCells="1"/>
  <mergeCells count="8">
    <mergeCell ref="Q12:R12"/>
    <mergeCell ref="S12:T12"/>
    <mergeCell ref="U12:V12"/>
    <mergeCell ref="P1:U1"/>
    <mergeCell ref="W1:AB1"/>
    <mergeCell ref="Q11:R11"/>
    <mergeCell ref="S11:T11"/>
    <mergeCell ref="U11:V11"/>
  </mergeCells>
  <conditionalFormatting sqref="G2:G13 N2:N13">
    <cfRule type="cellIs" priority="1" dxfId="5" operator="equal" stopIfTrue="1">
      <formula>"P"</formula>
    </cfRule>
    <cfRule type="cellIs" priority="2" dxfId="10" operator="equal" stopIfTrue="1">
      <formula>"O"</formula>
    </cfRule>
  </conditionalFormatting>
  <conditionalFormatting sqref="W2:AB9">
    <cfRule type="cellIs" priority="3" dxfId="2" operator="equal" stopIfTrue="1">
      <formula>0</formula>
    </cfRule>
    <cfRule type="cellIs" priority="4" dxfId="1" operator="lessThan" stopIfTrue="1">
      <formula>100</formula>
    </cfRule>
    <cfRule type="cellIs" priority="5" dxfId="0" operator="greaterThan" stopIfTrue="1">
      <formula>100</formula>
    </cfRule>
  </conditionalFormatting>
  <conditionalFormatting sqref="P2:U9">
    <cfRule type="cellIs" priority="6" dxfId="2" operator="equal" stopIfTrue="1">
      <formula>0</formula>
    </cfRule>
    <cfRule type="cellIs" priority="7" dxfId="5" operator="lessThan" stopIfTrue="1">
      <formula>100</formula>
    </cfRule>
    <cfRule type="cellIs" priority="8" dxfId="0" operator="greaterThan" stopIfTrue="1">
      <formula>100</formula>
    </cfRule>
  </conditionalFormatting>
  <conditionalFormatting sqref="E2:E13 L2:L13">
    <cfRule type="cellIs" priority="9" dxfId="3" operator="equal" stopIfTrue="1">
      <formula>0</formula>
    </cfRule>
  </conditionalFormatting>
  <printOptions/>
  <pageMargins left="0.53" right="0.19" top="0.56" bottom="0.984251969" header="0.4921259845" footer="0.4921259845"/>
  <pageSetup horizontalDpi="300" verticalDpi="300" orientation="portrait" paperSize="9" scale="90" r:id="rId2"/>
  <headerFooter alignWithMargins="0">
    <oddFooter>&amp;R&amp;"Courier New,Standard"&amp;8Ui - &amp;F/&amp;A - &amp;D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AE13"/>
  <sheetViews>
    <sheetView showGridLines="0" showRowColHeaders="0" zoomScalePageLayoutView="0" workbookViewId="0" topLeftCell="A1">
      <selection activeCell="E2" sqref="E2"/>
    </sheetView>
  </sheetViews>
  <sheetFormatPr defaultColWidth="11.57421875" defaultRowHeight="12.75"/>
  <cols>
    <col min="1" max="1" width="4.7109375" style="77" customWidth="1"/>
    <col min="2" max="2" width="20.7109375" style="78" customWidth="1"/>
    <col min="3" max="3" width="2.140625" style="78" customWidth="1"/>
    <col min="4" max="4" width="18.57421875" style="79" hidden="1" customWidth="1"/>
    <col min="5" max="5" width="20.7109375" style="80" customWidth="1"/>
    <col min="6" max="6" width="5.7109375" style="81" customWidth="1"/>
    <col min="7" max="7" width="3.7109375" style="82" customWidth="1"/>
    <col min="8" max="8" width="4.7109375" style="78" customWidth="1"/>
    <col min="9" max="9" width="20.7109375" style="78" customWidth="1"/>
    <col min="10" max="10" width="2.140625" style="78" customWidth="1"/>
    <col min="11" max="11" width="18.57421875" style="79" hidden="1" customWidth="1"/>
    <col min="12" max="12" width="20.7109375" style="80" customWidth="1"/>
    <col min="13" max="13" width="5.7109375" style="81" customWidth="1"/>
    <col min="14" max="14" width="3.7109375" style="78" customWidth="1"/>
    <col min="15" max="15" width="2.421875" style="62" customWidth="1"/>
    <col min="16" max="21" width="3.7109375" style="49" customWidth="1"/>
    <col min="22" max="22" width="3.7109375" style="62" customWidth="1"/>
    <col min="23" max="28" width="3.7109375" style="49" hidden="1" customWidth="1"/>
    <col min="29" max="29" width="2.421875" style="62" hidden="1" customWidth="1"/>
    <col min="30" max="31" width="2.140625" style="62" hidden="1" customWidth="1"/>
    <col min="32" max="16384" width="11.57421875" style="62" customWidth="1"/>
  </cols>
  <sheetData>
    <row r="1" spans="1:28" s="54" customFormat="1" ht="19.5" thickBot="1">
      <c r="A1" s="104" t="str">
        <f>"Übungen zum Thema Maßumwandlungen ("&amp;prt!K1&amp;")"</f>
        <v>Übungen zum Thema Maßumwandlungen (Raummaße)</v>
      </c>
      <c r="B1" s="105"/>
      <c r="C1" s="105"/>
      <c r="D1" s="106"/>
      <c r="E1" s="107"/>
      <c r="F1" s="108"/>
      <c r="G1" s="105"/>
      <c r="H1" s="109"/>
      <c r="I1" s="105"/>
      <c r="J1" s="105"/>
      <c r="K1" s="106"/>
      <c r="L1" s="107"/>
      <c r="M1" s="108"/>
      <c r="N1" s="110"/>
      <c r="P1" s="111"/>
      <c r="Q1" s="111"/>
      <c r="R1" s="111"/>
      <c r="S1" s="111"/>
      <c r="T1" s="111"/>
      <c r="U1" s="111"/>
      <c r="W1" s="111"/>
      <c r="X1" s="111"/>
      <c r="Y1" s="111"/>
      <c r="Z1" s="111"/>
      <c r="AA1" s="111"/>
      <c r="AB1" s="111"/>
    </row>
    <row r="2" spans="1:31" ht="16.5" customHeight="1" thickBot="1">
      <c r="A2" s="55">
        <v>1</v>
      </c>
      <c r="B2" s="56" t="str">
        <f>VLOOKUP($A2,DB08,2,0)</f>
        <v>93m³ </v>
      </c>
      <c r="C2" s="57" t="s">
        <v>10</v>
      </c>
      <c r="D2" s="58">
        <f>VLOOKUP($A2,[0]!DB08,3,0)</f>
        <v>0.093</v>
      </c>
      <c r="E2" s="59"/>
      <c r="F2" s="60" t="str">
        <f>VLOOKUP($A2,[0]!DB08,4,0)</f>
        <v>dm³</v>
      </c>
      <c r="G2" s="93">
        <f aca="true" t="shared" si="0" ref="G2:G13">IF(ISBLANK(E2),"",IF(E2=D2,"P","O"))</f>
      </c>
      <c r="H2" s="55">
        <f>A13+1</f>
        <v>13</v>
      </c>
      <c r="I2" s="61" t="str">
        <f>VLOOKUP($H2,[0]!DB08,2,0)</f>
        <v>753cm³ 511mm³ </v>
      </c>
      <c r="J2" s="57" t="s">
        <v>10</v>
      </c>
      <c r="K2" s="58">
        <f>VLOOKUP($H2,[0]!DB08,3,0)</f>
        <v>753.511</v>
      </c>
      <c r="L2" s="59"/>
      <c r="M2" s="60" t="str">
        <f>VLOOKUP($H2,[0]!DB08,4,0)</f>
        <v>cm³</v>
      </c>
      <c r="N2" s="93">
        <f aca="true" t="shared" si="1" ref="N2:N13">IF(ISBLANK(L2),"",IF(L2=K2,"P","O"))</f>
      </c>
      <c r="P2" s="39">
        <f aca="true" t="shared" si="2" ref="P2:U9">IF(COUNTIF($AD:$AE,W2)=1,W2,111)</f>
        <v>111</v>
      </c>
      <c r="Q2" s="39">
        <f t="shared" si="2"/>
        <v>111</v>
      </c>
      <c r="R2" s="39">
        <f t="shared" si="2"/>
        <v>111</v>
      </c>
      <c r="S2" s="39">
        <f t="shared" si="2"/>
        <v>111</v>
      </c>
      <c r="T2" s="39">
        <f t="shared" si="2"/>
        <v>111</v>
      </c>
      <c r="U2" s="39">
        <f t="shared" si="2"/>
        <v>111</v>
      </c>
      <c r="W2" s="86">
        <v>17</v>
      </c>
      <c r="X2" s="86">
        <v>101</v>
      </c>
      <c r="Y2" s="86">
        <v>102</v>
      </c>
      <c r="Z2" s="86">
        <v>103</v>
      </c>
      <c r="AA2" s="86">
        <v>104</v>
      </c>
      <c r="AB2" s="86">
        <v>4</v>
      </c>
      <c r="AD2" s="87">
        <f aca="true" t="shared" si="3" ref="AD2:AD13">IF($G2="P",$A2,0)</f>
        <v>0</v>
      </c>
      <c r="AE2" s="88">
        <f aca="true" t="shared" si="4" ref="AE2:AE13">IF($N2="P",$H2,0)</f>
        <v>0</v>
      </c>
    </row>
    <row r="3" spans="1:31" ht="16.5" customHeight="1" thickBot="1">
      <c r="A3" s="63">
        <v>2</v>
      </c>
      <c r="B3" s="64" t="str">
        <f>VLOOKUP($A3,[0]!DB08,2,0)</f>
        <v>30m³ 20dm³ </v>
      </c>
      <c r="C3" s="65" t="s">
        <v>10</v>
      </c>
      <c r="D3" s="66">
        <f>VLOOKUP($A3,[0]!DB08,3,0)</f>
        <v>30020</v>
      </c>
      <c r="E3" s="67"/>
      <c r="F3" s="68" t="str">
        <f>VLOOKUP($A3,[0]!DB08,4,0)</f>
        <v>dm³</v>
      </c>
      <c r="G3" s="93">
        <f t="shared" si="0"/>
      </c>
      <c r="H3" s="63">
        <f aca="true" t="shared" si="5" ref="H3:H13">H2+1</f>
        <v>14</v>
      </c>
      <c r="I3" s="64" t="str">
        <f>VLOOKUP($H3,[0]!DB08,2,0)</f>
        <v>5m³ 85dm³ 226cm³ </v>
      </c>
      <c r="J3" s="65" t="s">
        <v>10</v>
      </c>
      <c r="K3" s="66">
        <f>VLOOKUP($H3,[0]!DB08,3,0)</f>
        <v>5085.226</v>
      </c>
      <c r="L3" s="67"/>
      <c r="M3" s="68" t="str">
        <f>VLOOKUP($H3,[0]!DB08,4,0)</f>
        <v>dm³</v>
      </c>
      <c r="N3" s="93">
        <f t="shared" si="1"/>
      </c>
      <c r="P3" s="39">
        <f t="shared" si="2"/>
        <v>111</v>
      </c>
      <c r="Q3" s="39">
        <f t="shared" si="2"/>
        <v>111</v>
      </c>
      <c r="R3" s="39">
        <f t="shared" si="2"/>
        <v>111</v>
      </c>
      <c r="S3" s="39">
        <f t="shared" si="2"/>
        <v>111</v>
      </c>
      <c r="T3" s="39">
        <f t="shared" si="2"/>
        <v>111</v>
      </c>
      <c r="U3" s="39">
        <f t="shared" si="2"/>
        <v>111</v>
      </c>
      <c r="W3" s="86">
        <v>105</v>
      </c>
      <c r="X3" s="86">
        <v>13</v>
      </c>
      <c r="Y3" s="86">
        <v>5</v>
      </c>
      <c r="Z3" s="86">
        <v>2</v>
      </c>
      <c r="AA3" s="86">
        <v>12</v>
      </c>
      <c r="AB3" s="86">
        <v>106</v>
      </c>
      <c r="AD3" s="89">
        <f t="shared" si="3"/>
        <v>0</v>
      </c>
      <c r="AE3" s="90">
        <f t="shared" si="4"/>
        <v>0</v>
      </c>
    </row>
    <row r="4" spans="1:31" ht="16.5" customHeight="1" thickBot="1">
      <c r="A4" s="63">
        <v>3</v>
      </c>
      <c r="B4" s="64" t="str">
        <f>VLOOKUP($A4,[0]!DB08,2,0)</f>
        <v>497dm³ 24cm³ </v>
      </c>
      <c r="C4" s="65" t="s">
        <v>10</v>
      </c>
      <c r="D4" s="66">
        <f>VLOOKUP($A4,[0]!DB08,3,0)</f>
        <v>497.024</v>
      </c>
      <c r="E4" s="67"/>
      <c r="F4" s="68" t="str">
        <f>VLOOKUP($A4,[0]!DB08,4,0)</f>
        <v>dm³</v>
      </c>
      <c r="G4" s="93">
        <f t="shared" si="0"/>
      </c>
      <c r="H4" s="63">
        <f t="shared" si="5"/>
        <v>15</v>
      </c>
      <c r="I4" s="64" t="str">
        <f>VLOOKUP($H4,[0]!DB08,2,0)</f>
        <v>2a 74m² 17cm² </v>
      </c>
      <c r="J4" s="65" t="s">
        <v>10</v>
      </c>
      <c r="K4" s="66">
        <f>VLOOKUP($H4,[0]!DB08,3,0)</f>
        <v>2.7400170000000004</v>
      </c>
      <c r="L4" s="67"/>
      <c r="M4" s="68" t="str">
        <f>VLOOKUP($H4,[0]!DB08,4,0)</f>
        <v>a</v>
      </c>
      <c r="N4" s="93">
        <f t="shared" si="1"/>
      </c>
      <c r="P4" s="39">
        <f t="shared" si="2"/>
        <v>111</v>
      </c>
      <c r="Q4" s="39">
        <f t="shared" si="2"/>
        <v>111</v>
      </c>
      <c r="R4" s="39">
        <f t="shared" si="2"/>
        <v>111</v>
      </c>
      <c r="S4" s="39">
        <f t="shared" si="2"/>
        <v>111</v>
      </c>
      <c r="T4" s="39">
        <f t="shared" si="2"/>
        <v>111</v>
      </c>
      <c r="U4" s="39">
        <f t="shared" si="2"/>
        <v>111</v>
      </c>
      <c r="W4" s="86">
        <v>107</v>
      </c>
      <c r="X4" s="86">
        <v>10</v>
      </c>
      <c r="Y4" s="86">
        <v>108</v>
      </c>
      <c r="Z4" s="86">
        <v>109</v>
      </c>
      <c r="AA4" s="86">
        <v>23</v>
      </c>
      <c r="AB4" s="86">
        <v>110</v>
      </c>
      <c r="AD4" s="89">
        <f t="shared" si="3"/>
        <v>0</v>
      </c>
      <c r="AE4" s="90">
        <f t="shared" si="4"/>
        <v>0</v>
      </c>
    </row>
    <row r="5" spans="1:31" ht="16.5" customHeight="1" thickBot="1">
      <c r="A5" s="63">
        <v>4</v>
      </c>
      <c r="B5" s="64" t="str">
        <f>VLOOKUP($A5,[0]!DB08,2,0)</f>
        <v>16m³ 169cm³ </v>
      </c>
      <c r="C5" s="65" t="s">
        <v>10</v>
      </c>
      <c r="D5" s="66">
        <f>VLOOKUP($A5,[0]!DB08,3,0)</f>
        <v>16000169</v>
      </c>
      <c r="E5" s="67"/>
      <c r="F5" s="68" t="str">
        <f>VLOOKUP($A5,[0]!DB08,4,0)</f>
        <v>cm³</v>
      </c>
      <c r="G5" s="93">
        <f t="shared" si="0"/>
      </c>
      <c r="H5" s="63">
        <f t="shared" si="5"/>
        <v>16</v>
      </c>
      <c r="I5" s="64" t="str">
        <f>VLOOKUP($H5,[0]!DB08,2,0)</f>
        <v>80m³ 386dm³ </v>
      </c>
      <c r="J5" s="65" t="s">
        <v>10</v>
      </c>
      <c r="K5" s="66">
        <f>VLOOKUP($H5,[0]!DB08,3,0)</f>
        <v>80386</v>
      </c>
      <c r="L5" s="67"/>
      <c r="M5" s="68" t="str">
        <f>VLOOKUP($H5,[0]!DB08,4,0)</f>
        <v>dm³</v>
      </c>
      <c r="N5" s="93">
        <f t="shared" si="1"/>
      </c>
      <c r="P5" s="39">
        <f t="shared" si="2"/>
        <v>111</v>
      </c>
      <c r="Q5" s="39">
        <f t="shared" si="2"/>
        <v>111</v>
      </c>
      <c r="R5" s="39">
        <f t="shared" si="2"/>
        <v>111</v>
      </c>
      <c r="S5" s="39">
        <f t="shared" si="2"/>
        <v>111</v>
      </c>
      <c r="T5" s="39">
        <f t="shared" si="2"/>
        <v>111</v>
      </c>
      <c r="U5" s="39">
        <f t="shared" si="2"/>
        <v>111</v>
      </c>
      <c r="W5" s="86">
        <v>2</v>
      </c>
      <c r="X5" s="86">
        <v>111</v>
      </c>
      <c r="Y5" s="86">
        <v>22</v>
      </c>
      <c r="Z5" s="86">
        <v>7</v>
      </c>
      <c r="AA5" s="86">
        <v>112</v>
      </c>
      <c r="AB5" s="86">
        <v>15</v>
      </c>
      <c r="AD5" s="89">
        <f t="shared" si="3"/>
        <v>0</v>
      </c>
      <c r="AE5" s="90">
        <f t="shared" si="4"/>
        <v>0</v>
      </c>
    </row>
    <row r="6" spans="1:31" ht="16.5" customHeight="1" thickBot="1">
      <c r="A6" s="63">
        <v>5</v>
      </c>
      <c r="B6" s="64" t="str">
        <f>VLOOKUP($A6,[0]!DB08,2,0)</f>
        <v>75m³ 984dm³ </v>
      </c>
      <c r="C6" s="65" t="s">
        <v>10</v>
      </c>
      <c r="D6" s="66">
        <f>VLOOKUP($A6,[0]!DB08,3,0)</f>
        <v>75.984</v>
      </c>
      <c r="E6" s="67"/>
      <c r="F6" s="68" t="str">
        <f>VLOOKUP($A6,[0]!DB08,4,0)</f>
        <v>m³</v>
      </c>
      <c r="G6" s="93">
        <f t="shared" si="0"/>
      </c>
      <c r="H6" s="63">
        <f t="shared" si="5"/>
        <v>17</v>
      </c>
      <c r="I6" s="64" t="str">
        <f>VLOOKUP($H6,[0]!DB08,2,0)</f>
        <v>498dm³ 77mm³ </v>
      </c>
      <c r="J6" s="65" t="s">
        <v>10</v>
      </c>
      <c r="K6" s="66">
        <f>VLOOKUP($H6,[0]!DB08,3,0)</f>
        <v>498000.077</v>
      </c>
      <c r="L6" s="67"/>
      <c r="M6" s="68" t="str">
        <f>VLOOKUP($H6,[0]!DB08,4,0)</f>
        <v>cm³</v>
      </c>
      <c r="N6" s="93">
        <f t="shared" si="1"/>
      </c>
      <c r="P6" s="39">
        <f t="shared" si="2"/>
        <v>111</v>
      </c>
      <c r="Q6" s="39">
        <f t="shared" si="2"/>
        <v>111</v>
      </c>
      <c r="R6" s="39">
        <f t="shared" si="2"/>
        <v>111</v>
      </c>
      <c r="S6" s="39">
        <f t="shared" si="2"/>
        <v>111</v>
      </c>
      <c r="T6" s="39">
        <f t="shared" si="2"/>
        <v>111</v>
      </c>
      <c r="U6" s="39">
        <f t="shared" si="2"/>
        <v>111</v>
      </c>
      <c r="W6" s="86">
        <v>18</v>
      </c>
      <c r="X6" s="86">
        <v>113</v>
      </c>
      <c r="Y6" s="86">
        <v>16</v>
      </c>
      <c r="Z6" s="86">
        <v>24</v>
      </c>
      <c r="AA6" s="86">
        <v>114</v>
      </c>
      <c r="AB6" s="86">
        <v>19</v>
      </c>
      <c r="AD6" s="89">
        <f t="shared" si="3"/>
        <v>0</v>
      </c>
      <c r="AE6" s="90">
        <f t="shared" si="4"/>
        <v>0</v>
      </c>
    </row>
    <row r="7" spans="1:31" ht="16.5" customHeight="1" thickBot="1">
      <c r="A7" s="63">
        <v>6</v>
      </c>
      <c r="B7" s="64" t="str">
        <f>VLOOKUP($A7,[0]!DB08,2,0)</f>
        <v>11m³ 682dm³ </v>
      </c>
      <c r="C7" s="65" t="s">
        <v>10</v>
      </c>
      <c r="D7" s="66">
        <f>VLOOKUP($A7,[0]!DB08,3,0)</f>
        <v>11.682</v>
      </c>
      <c r="E7" s="67"/>
      <c r="F7" s="68" t="str">
        <f>VLOOKUP($A7,[0]!DB08,4,0)</f>
        <v>m³</v>
      </c>
      <c r="G7" s="93">
        <f t="shared" si="0"/>
      </c>
      <c r="H7" s="63">
        <f t="shared" si="5"/>
        <v>18</v>
      </c>
      <c r="I7" s="64" t="str">
        <f>VLOOKUP($H7,[0]!DB08,2,0)</f>
        <v>8dm³ 996cm³ 349mm³ </v>
      </c>
      <c r="J7" s="65" t="s">
        <v>10</v>
      </c>
      <c r="K7" s="66">
        <f>VLOOKUP($H7,[0]!DB08,3,0)</f>
        <v>8996.349</v>
      </c>
      <c r="L7" s="67"/>
      <c r="M7" s="68" t="str">
        <f>VLOOKUP($H7,[0]!DB08,4,0)</f>
        <v>cm³</v>
      </c>
      <c r="N7" s="93">
        <f t="shared" si="1"/>
      </c>
      <c r="P7" s="39">
        <f t="shared" si="2"/>
        <v>111</v>
      </c>
      <c r="Q7" s="39">
        <f t="shared" si="2"/>
        <v>111</v>
      </c>
      <c r="R7" s="39">
        <f t="shared" si="2"/>
        <v>111</v>
      </c>
      <c r="S7" s="39">
        <f t="shared" si="2"/>
        <v>111</v>
      </c>
      <c r="T7" s="39">
        <f t="shared" si="2"/>
        <v>111</v>
      </c>
      <c r="U7" s="39">
        <f t="shared" si="2"/>
        <v>111</v>
      </c>
      <c r="W7" s="86">
        <v>115</v>
      </c>
      <c r="X7" s="86">
        <v>8</v>
      </c>
      <c r="Y7" s="86">
        <v>116</v>
      </c>
      <c r="Z7" s="86">
        <v>117</v>
      </c>
      <c r="AA7" s="86">
        <v>14</v>
      </c>
      <c r="AB7" s="86">
        <v>118</v>
      </c>
      <c r="AD7" s="89">
        <f t="shared" si="3"/>
        <v>0</v>
      </c>
      <c r="AE7" s="90">
        <f t="shared" si="4"/>
        <v>0</v>
      </c>
    </row>
    <row r="8" spans="1:31" ht="16.5" customHeight="1" thickBot="1">
      <c r="A8" s="63">
        <v>7</v>
      </c>
      <c r="B8" s="64" t="str">
        <f>VLOOKUP($A8,[0]!DB08,2,0)</f>
        <v>280cm³ 539mm³ </v>
      </c>
      <c r="C8" s="65" t="s">
        <v>10</v>
      </c>
      <c r="D8" s="66">
        <f>VLOOKUP($A8,[0]!DB08,3,0)</f>
        <v>0.28053900000000004</v>
      </c>
      <c r="E8" s="67"/>
      <c r="F8" s="68" t="str">
        <f>VLOOKUP($A8,[0]!DB08,4,0)</f>
        <v>dm³</v>
      </c>
      <c r="G8" s="93">
        <f t="shared" si="0"/>
      </c>
      <c r="H8" s="63">
        <f t="shared" si="5"/>
        <v>19</v>
      </c>
      <c r="I8" s="64" t="str">
        <f>VLOOKUP($H8,[0]!DB08,2,0)</f>
        <v>10m³ 282dm³ </v>
      </c>
      <c r="J8" s="65" t="s">
        <v>10</v>
      </c>
      <c r="K8" s="66">
        <f>VLOOKUP($H8,[0]!DB08,3,0)</f>
        <v>10282</v>
      </c>
      <c r="L8" s="67"/>
      <c r="M8" s="68" t="str">
        <f>VLOOKUP($H8,[0]!DB08,4,0)</f>
        <v>dm³</v>
      </c>
      <c r="N8" s="93">
        <f t="shared" si="1"/>
      </c>
      <c r="P8" s="39">
        <f t="shared" si="2"/>
        <v>111</v>
      </c>
      <c r="Q8" s="39">
        <f t="shared" si="2"/>
        <v>111</v>
      </c>
      <c r="R8" s="39">
        <f t="shared" si="2"/>
        <v>111</v>
      </c>
      <c r="S8" s="39">
        <f t="shared" si="2"/>
        <v>111</v>
      </c>
      <c r="T8" s="39">
        <f t="shared" si="2"/>
        <v>111</v>
      </c>
      <c r="U8" s="39">
        <f t="shared" si="2"/>
        <v>111</v>
      </c>
      <c r="W8" s="86">
        <v>119</v>
      </c>
      <c r="X8" s="86">
        <v>9</v>
      </c>
      <c r="Y8" s="86">
        <v>21</v>
      </c>
      <c r="Z8" s="86">
        <v>6</v>
      </c>
      <c r="AA8" s="86">
        <v>11</v>
      </c>
      <c r="AB8" s="86">
        <v>120</v>
      </c>
      <c r="AD8" s="89">
        <f t="shared" si="3"/>
        <v>0</v>
      </c>
      <c r="AE8" s="90">
        <f t="shared" si="4"/>
        <v>0</v>
      </c>
    </row>
    <row r="9" spans="1:31" ht="16.5" customHeight="1" thickBot="1">
      <c r="A9" s="63">
        <v>8</v>
      </c>
      <c r="B9" s="64" t="str">
        <f>VLOOKUP($A9,[0]!DB08,2,0)</f>
        <v>478dm³ 57cm³ </v>
      </c>
      <c r="C9" s="65" t="s">
        <v>10</v>
      </c>
      <c r="D9" s="66">
        <f>VLOOKUP($A9,[0]!DB08,3,0)</f>
        <v>478057</v>
      </c>
      <c r="E9" s="67"/>
      <c r="F9" s="68" t="str">
        <f>VLOOKUP($A9,[0]!DB08,4,0)</f>
        <v>cm³</v>
      </c>
      <c r="G9" s="93">
        <f t="shared" si="0"/>
      </c>
      <c r="H9" s="63">
        <f t="shared" si="5"/>
        <v>20</v>
      </c>
      <c r="I9" s="64" t="str">
        <f>VLOOKUP($H9,[0]!DB08,2,0)</f>
        <v>465dm³ 243cm³ </v>
      </c>
      <c r="J9" s="65" t="s">
        <v>10</v>
      </c>
      <c r="K9" s="66">
        <f>VLOOKUP($H9,[0]!DB08,3,0)</f>
        <v>0.465243</v>
      </c>
      <c r="L9" s="67"/>
      <c r="M9" s="68" t="str">
        <f>VLOOKUP($H9,[0]!DB08,4,0)</f>
        <v>m³</v>
      </c>
      <c r="N9" s="93">
        <f t="shared" si="1"/>
      </c>
      <c r="P9" s="39">
        <f t="shared" si="2"/>
        <v>111</v>
      </c>
      <c r="Q9" s="39">
        <f t="shared" si="2"/>
        <v>111</v>
      </c>
      <c r="R9" s="39">
        <f t="shared" si="2"/>
        <v>111</v>
      </c>
      <c r="S9" s="39">
        <f t="shared" si="2"/>
        <v>111</v>
      </c>
      <c r="T9" s="39">
        <f t="shared" si="2"/>
        <v>111</v>
      </c>
      <c r="U9" s="39">
        <f t="shared" si="2"/>
        <v>111</v>
      </c>
      <c r="W9" s="86">
        <v>3</v>
      </c>
      <c r="X9" s="86">
        <v>121</v>
      </c>
      <c r="Y9" s="86">
        <v>122</v>
      </c>
      <c r="Z9" s="86">
        <v>123</v>
      </c>
      <c r="AA9" s="86">
        <v>124</v>
      </c>
      <c r="AB9" s="86">
        <v>1</v>
      </c>
      <c r="AD9" s="89">
        <f t="shared" si="3"/>
        <v>0</v>
      </c>
      <c r="AE9" s="90">
        <f t="shared" si="4"/>
        <v>0</v>
      </c>
    </row>
    <row r="10" spans="1:31" ht="16.5" customHeight="1" thickBot="1">
      <c r="A10" s="63">
        <v>9</v>
      </c>
      <c r="B10" s="64" t="str">
        <f>VLOOKUP($A10,[0]!DB08,2,0)</f>
        <v>70m³ 898cm³ </v>
      </c>
      <c r="C10" s="65" t="s">
        <v>10</v>
      </c>
      <c r="D10" s="66">
        <f>VLOOKUP($A10,[0]!DB08,3,0)</f>
        <v>70000.898</v>
      </c>
      <c r="E10" s="67"/>
      <c r="F10" s="68" t="str">
        <f>VLOOKUP($A10,[0]!DB08,4,0)</f>
        <v>dm³</v>
      </c>
      <c r="G10" s="93">
        <f t="shared" si="0"/>
      </c>
      <c r="H10" s="63">
        <f t="shared" si="5"/>
        <v>21</v>
      </c>
      <c r="I10" s="64" t="str">
        <f>VLOOKUP($H10,[0]!DB08,2,0)</f>
        <v>775dm³ 24cm³ </v>
      </c>
      <c r="J10" s="65" t="s">
        <v>10</v>
      </c>
      <c r="K10" s="66">
        <f>VLOOKUP($H10,[0]!DB08,3,0)</f>
        <v>775.024</v>
      </c>
      <c r="L10" s="67"/>
      <c r="M10" s="68" t="str">
        <f>VLOOKUP($H10,[0]!DB08,4,0)</f>
        <v>dm³</v>
      </c>
      <c r="N10" s="93">
        <f t="shared" si="1"/>
      </c>
      <c r="AD10" s="89">
        <f t="shared" si="3"/>
        <v>0</v>
      </c>
      <c r="AE10" s="90">
        <f t="shared" si="4"/>
        <v>0</v>
      </c>
    </row>
    <row r="11" spans="1:31" ht="16.5" customHeight="1">
      <c r="A11" s="63">
        <v>10</v>
      </c>
      <c r="B11" s="69" t="str">
        <f>VLOOKUP($A11,[0]!DB08,2,0)</f>
        <v>480dm³ 276cm³ </v>
      </c>
      <c r="C11" s="65" t="s">
        <v>10</v>
      </c>
      <c r="D11" s="70">
        <f>VLOOKUP($A11,[0]!DB08,3,0)</f>
        <v>480.276</v>
      </c>
      <c r="E11" s="67"/>
      <c r="F11" s="68" t="str">
        <f>VLOOKUP($A11,[0]!DB08,4,0)</f>
        <v>dm³</v>
      </c>
      <c r="G11" s="93">
        <f t="shared" si="0"/>
      </c>
      <c r="H11" s="63">
        <f t="shared" si="5"/>
        <v>22</v>
      </c>
      <c r="I11" s="64" t="str">
        <f>VLOOKUP($H11,[0]!DB08,2,0)</f>
        <v>5m³ 809dm³ 153cm³ </v>
      </c>
      <c r="J11" s="65" t="s">
        <v>10</v>
      </c>
      <c r="K11" s="66">
        <f>VLOOKUP($H11,[0]!DB08,3,0)</f>
        <v>5809153</v>
      </c>
      <c r="L11" s="67"/>
      <c r="M11" s="68" t="str">
        <f>VLOOKUP($H11,[0]!DB08,4,0)</f>
        <v>cm³</v>
      </c>
      <c r="N11" s="93">
        <f t="shared" si="1"/>
      </c>
      <c r="P11" s="100" t="s">
        <v>15</v>
      </c>
      <c r="Q11" s="112" t="s">
        <v>17</v>
      </c>
      <c r="R11" s="116"/>
      <c r="S11" s="112" t="s">
        <v>25</v>
      </c>
      <c r="T11" s="116"/>
      <c r="U11" s="112" t="s">
        <v>37</v>
      </c>
      <c r="V11" s="113"/>
      <c r="AD11" s="89">
        <f t="shared" si="3"/>
        <v>0</v>
      </c>
      <c r="AE11" s="90">
        <f t="shared" si="4"/>
        <v>0</v>
      </c>
    </row>
    <row r="12" spans="1:31" ht="16.5" customHeight="1" thickBot="1">
      <c r="A12" s="63">
        <v>11</v>
      </c>
      <c r="B12" s="64" t="str">
        <f>VLOOKUP($A12,[0]!DB08,2,0)</f>
        <v>11m³ 317dm³ </v>
      </c>
      <c r="C12" s="65" t="s">
        <v>10</v>
      </c>
      <c r="D12" s="66">
        <f>VLOOKUP($A12,[0]!DB08,3,0)</f>
        <v>11317000</v>
      </c>
      <c r="E12" s="67"/>
      <c r="F12" s="68" t="str">
        <f>VLOOKUP($A12,[0]!DB08,4,0)</f>
        <v>cm³</v>
      </c>
      <c r="G12" s="93">
        <f t="shared" si="0"/>
      </c>
      <c r="H12" s="63">
        <f t="shared" si="5"/>
        <v>23</v>
      </c>
      <c r="I12" s="64" t="str">
        <f>VLOOKUP($H12,[0]!DB08,2,0)</f>
        <v>95m³ 905cm³ </v>
      </c>
      <c r="J12" s="65" t="s">
        <v>10</v>
      </c>
      <c r="K12" s="66">
        <f>VLOOKUP($H12,[0]!DB08,3,0)</f>
        <v>95000.905</v>
      </c>
      <c r="L12" s="67"/>
      <c r="M12" s="68" t="str">
        <f>VLOOKUP($H12,[0]!DB08,4,0)</f>
        <v>dm³</v>
      </c>
      <c r="N12" s="93">
        <f t="shared" si="1"/>
      </c>
      <c r="P12" s="103"/>
      <c r="Q12" s="114" t="s">
        <v>255</v>
      </c>
      <c r="R12" s="117"/>
      <c r="S12" s="114" t="s">
        <v>255</v>
      </c>
      <c r="T12" s="117"/>
      <c r="U12" s="114" t="s">
        <v>255</v>
      </c>
      <c r="V12" s="115"/>
      <c r="AD12" s="89">
        <f t="shared" si="3"/>
        <v>0</v>
      </c>
      <c r="AE12" s="90">
        <f t="shared" si="4"/>
        <v>0</v>
      </c>
    </row>
    <row r="13" spans="1:31" ht="16.5" customHeight="1" thickBot="1">
      <c r="A13" s="71">
        <v>12</v>
      </c>
      <c r="B13" s="72" t="str">
        <f>VLOOKUP($A13,[0]!DB08,2,0)</f>
        <v>721dm³ 623cm³ </v>
      </c>
      <c r="C13" s="73" t="s">
        <v>10</v>
      </c>
      <c r="D13" s="74">
        <f>VLOOKUP($A13,[0]!DB08,3,0)</f>
        <v>0.721623</v>
      </c>
      <c r="E13" s="75"/>
      <c r="F13" s="76" t="str">
        <f>VLOOKUP($A13,[0]!DB08,4,0)</f>
        <v>m³</v>
      </c>
      <c r="G13" s="93">
        <f t="shared" si="0"/>
      </c>
      <c r="H13" s="71">
        <f t="shared" si="5"/>
        <v>24</v>
      </c>
      <c r="I13" s="72" t="str">
        <f>VLOOKUP($H13,[0]!DB08,2,0)</f>
        <v>5dm³ 230cm³ 816mm³ </v>
      </c>
      <c r="J13" s="73" t="s">
        <v>10</v>
      </c>
      <c r="K13" s="74">
        <f>VLOOKUP($H13,[0]!DB08,3,0)</f>
        <v>5.230816000000001</v>
      </c>
      <c r="L13" s="75"/>
      <c r="M13" s="76" t="str">
        <f>VLOOKUP($H13,[0]!DB08,4,0)</f>
        <v>dm³</v>
      </c>
      <c r="N13" s="93">
        <f t="shared" si="1"/>
      </c>
      <c r="AD13" s="91">
        <f t="shared" si="3"/>
        <v>0</v>
      </c>
      <c r="AE13" s="92">
        <f t="shared" si="4"/>
        <v>0</v>
      </c>
    </row>
  </sheetData>
  <sheetProtection sheet="1" objects="1" scenarios="1" selectLockedCells="1"/>
  <mergeCells count="8">
    <mergeCell ref="Q12:R12"/>
    <mergeCell ref="S12:T12"/>
    <mergeCell ref="U12:V12"/>
    <mergeCell ref="P1:U1"/>
    <mergeCell ref="W1:AB1"/>
    <mergeCell ref="Q11:R11"/>
    <mergeCell ref="S11:T11"/>
    <mergeCell ref="U11:V11"/>
  </mergeCells>
  <conditionalFormatting sqref="G2:G13 N2:N13">
    <cfRule type="cellIs" priority="1" dxfId="5" operator="equal" stopIfTrue="1">
      <formula>"P"</formula>
    </cfRule>
    <cfRule type="cellIs" priority="2" dxfId="10" operator="equal" stopIfTrue="1">
      <formula>"O"</formula>
    </cfRule>
  </conditionalFormatting>
  <conditionalFormatting sqref="W2:AB9">
    <cfRule type="cellIs" priority="3" dxfId="2" operator="equal" stopIfTrue="1">
      <formula>0</formula>
    </cfRule>
    <cfRule type="cellIs" priority="4" dxfId="1" operator="lessThan" stopIfTrue="1">
      <formula>100</formula>
    </cfRule>
    <cfRule type="cellIs" priority="5" dxfId="0" operator="greaterThan" stopIfTrue="1">
      <formula>100</formula>
    </cfRule>
  </conditionalFormatting>
  <conditionalFormatting sqref="P2:U9">
    <cfRule type="cellIs" priority="6" dxfId="2" operator="equal" stopIfTrue="1">
      <formula>0</formula>
    </cfRule>
    <cfRule type="cellIs" priority="7" dxfId="5" operator="lessThan" stopIfTrue="1">
      <formula>100</formula>
    </cfRule>
    <cfRule type="cellIs" priority="8" dxfId="0" operator="greaterThan" stopIfTrue="1">
      <formula>100</formula>
    </cfRule>
  </conditionalFormatting>
  <conditionalFormatting sqref="E2:E13 L2:L13">
    <cfRule type="cellIs" priority="9" dxfId="3" operator="equal" stopIfTrue="1">
      <formula>0</formula>
    </cfRule>
  </conditionalFormatting>
  <printOptions/>
  <pageMargins left="0.53" right="0.19" top="0.56" bottom="0.984251969" header="0.4921259845" footer="0.4921259845"/>
  <pageSetup horizontalDpi="300" verticalDpi="300" orientation="portrait" paperSize="9" scale="90" r:id="rId2"/>
  <headerFooter alignWithMargins="0">
    <oddFooter>&amp;R&amp;"Courier New,Standard"&amp;8Ui - &amp;F/&amp;A - &amp;D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8"/>
  </sheetPr>
  <dimension ref="A1:AE13"/>
  <sheetViews>
    <sheetView showGridLines="0" showRowColHeaders="0" zoomScalePageLayoutView="0" workbookViewId="0" topLeftCell="A1">
      <selection activeCell="E2" sqref="E2"/>
    </sheetView>
  </sheetViews>
  <sheetFormatPr defaultColWidth="11.57421875" defaultRowHeight="12.75"/>
  <cols>
    <col min="1" max="1" width="4.7109375" style="77" customWidth="1"/>
    <col min="2" max="2" width="20.7109375" style="78" customWidth="1"/>
    <col min="3" max="3" width="2.140625" style="78" customWidth="1"/>
    <col min="4" max="4" width="18.57421875" style="79" hidden="1" customWidth="1"/>
    <col min="5" max="5" width="20.7109375" style="80" customWidth="1"/>
    <col min="6" max="6" width="5.7109375" style="81" customWidth="1"/>
    <col min="7" max="7" width="3.7109375" style="82" customWidth="1"/>
    <col min="8" max="8" width="4.7109375" style="78" customWidth="1"/>
    <col min="9" max="9" width="20.7109375" style="78" customWidth="1"/>
    <col min="10" max="10" width="2.140625" style="78" customWidth="1"/>
    <col min="11" max="11" width="18.57421875" style="79" hidden="1" customWidth="1"/>
    <col min="12" max="12" width="20.7109375" style="80" customWidth="1"/>
    <col min="13" max="13" width="5.7109375" style="81" customWidth="1"/>
    <col min="14" max="14" width="3.7109375" style="78" customWidth="1"/>
    <col min="15" max="15" width="2.421875" style="62" customWidth="1"/>
    <col min="16" max="21" width="3.7109375" style="49" customWidth="1"/>
    <col min="22" max="22" width="3.7109375" style="62" customWidth="1"/>
    <col min="23" max="28" width="3.7109375" style="49" hidden="1" customWidth="1"/>
    <col min="29" max="29" width="2.421875" style="62" hidden="1" customWidth="1"/>
    <col min="30" max="31" width="2.140625" style="62" hidden="1" customWidth="1"/>
    <col min="32" max="16384" width="11.57421875" style="62" customWidth="1"/>
  </cols>
  <sheetData>
    <row r="1" spans="1:28" s="54" customFormat="1" ht="19.5" thickBot="1">
      <c r="A1" s="104" t="str">
        <f>"Übungen zum Thema Maßumwandlungen ("&amp;prt!K1&amp;")"</f>
        <v>Übungen zum Thema Maßumwandlungen (Raummaße)</v>
      </c>
      <c r="B1" s="105"/>
      <c r="C1" s="105"/>
      <c r="D1" s="106"/>
      <c r="E1" s="107"/>
      <c r="F1" s="108"/>
      <c r="G1" s="105"/>
      <c r="H1" s="109"/>
      <c r="I1" s="105"/>
      <c r="J1" s="105"/>
      <c r="K1" s="106"/>
      <c r="L1" s="107"/>
      <c r="M1" s="108"/>
      <c r="N1" s="110"/>
      <c r="P1" s="111"/>
      <c r="Q1" s="111"/>
      <c r="R1" s="111"/>
      <c r="S1" s="111"/>
      <c r="T1" s="111"/>
      <c r="U1" s="111"/>
      <c r="W1" s="111"/>
      <c r="X1" s="111"/>
      <c r="Y1" s="111"/>
      <c r="Z1" s="111"/>
      <c r="AA1" s="111"/>
      <c r="AB1" s="111"/>
    </row>
    <row r="2" spans="1:31" ht="16.5" customHeight="1" thickBot="1">
      <c r="A2" s="55">
        <v>1</v>
      </c>
      <c r="B2" s="56" t="str">
        <f>VLOOKUP($A2,[0]!DB09,2,0)</f>
        <v>48m³ 2dm³ </v>
      </c>
      <c r="C2" s="57" t="s">
        <v>10</v>
      </c>
      <c r="D2" s="58">
        <f>VLOOKUP($A2,[0]!DB09,3,0)</f>
        <v>48.002</v>
      </c>
      <c r="E2" s="59"/>
      <c r="F2" s="60" t="str">
        <f>VLOOKUP($A2,[0]!DB09,4,0)</f>
        <v>m³</v>
      </c>
      <c r="G2" s="93">
        <f aca="true" t="shared" si="0" ref="G2:G13">IF(ISBLANK(E2),"",IF(E2=D2,"P","O"))</f>
      </c>
      <c r="H2" s="55">
        <f>A13+1</f>
        <v>13</v>
      </c>
      <c r="I2" s="61" t="str">
        <f>VLOOKUP($H2,[0]!DB09,2,0)</f>
        <v>658cm³ 542mm³ </v>
      </c>
      <c r="J2" s="57" t="s">
        <v>10</v>
      </c>
      <c r="K2" s="58">
        <f>VLOOKUP($H2,[0]!DB09,3,0)</f>
        <v>658.542</v>
      </c>
      <c r="L2" s="59"/>
      <c r="M2" s="60" t="str">
        <f>VLOOKUP($H2,[0]!DB09,4,0)</f>
        <v>cm³</v>
      </c>
      <c r="N2" s="93">
        <f aca="true" t="shared" si="1" ref="N2:N13">IF(ISBLANK(L2),"",IF(L2=K2,"P","O"))</f>
      </c>
      <c r="P2" s="39">
        <f aca="true" t="shared" si="2" ref="P2:U9">IF(COUNTIF($AD:$AE,W2)=1,W2,111)</f>
        <v>111</v>
      </c>
      <c r="Q2" s="39">
        <f t="shared" si="2"/>
        <v>111</v>
      </c>
      <c r="R2" s="39">
        <f t="shared" si="2"/>
        <v>111</v>
      </c>
      <c r="S2" s="39">
        <f t="shared" si="2"/>
        <v>111</v>
      </c>
      <c r="T2" s="39">
        <f t="shared" si="2"/>
        <v>111</v>
      </c>
      <c r="U2" s="39">
        <f t="shared" si="2"/>
        <v>111</v>
      </c>
      <c r="W2" s="86">
        <v>17</v>
      </c>
      <c r="X2" s="86">
        <v>101</v>
      </c>
      <c r="Y2" s="86">
        <v>102</v>
      </c>
      <c r="Z2" s="86">
        <v>103</v>
      </c>
      <c r="AA2" s="86">
        <v>104</v>
      </c>
      <c r="AB2" s="86">
        <v>4</v>
      </c>
      <c r="AD2" s="87">
        <f aca="true" t="shared" si="3" ref="AD2:AD13">IF($G2="P",$A2,0)</f>
        <v>0</v>
      </c>
      <c r="AE2" s="88">
        <f aca="true" t="shared" si="4" ref="AE2:AE13">IF($N2="P",$H2,0)</f>
        <v>0</v>
      </c>
    </row>
    <row r="3" spans="1:31" ht="16.5" customHeight="1" thickBot="1">
      <c r="A3" s="63">
        <v>2</v>
      </c>
      <c r="B3" s="64" t="str">
        <f>VLOOKUP($A3,[0]!DB09,2,0)</f>
        <v>51m³ 2dm³ </v>
      </c>
      <c r="C3" s="65" t="s">
        <v>10</v>
      </c>
      <c r="D3" s="66">
        <f>VLOOKUP($A3,[0]!DB09,3,0)</f>
        <v>51002</v>
      </c>
      <c r="E3" s="67"/>
      <c r="F3" s="68" t="str">
        <f>VLOOKUP($A3,[0]!DB09,4,0)</f>
        <v>dm³</v>
      </c>
      <c r="G3" s="93">
        <f t="shared" si="0"/>
      </c>
      <c r="H3" s="63">
        <f aca="true" t="shared" si="5" ref="H3:H13">H2+1</f>
        <v>14</v>
      </c>
      <c r="I3" s="64" t="str">
        <f>VLOOKUP($H3,[0]!DB09,2,0)</f>
        <v>7m³ 67dm³ 8cm³ </v>
      </c>
      <c r="J3" s="65" t="s">
        <v>10</v>
      </c>
      <c r="K3" s="66">
        <f>VLOOKUP($H3,[0]!DB09,3,0)</f>
        <v>7067008</v>
      </c>
      <c r="L3" s="67"/>
      <c r="M3" s="68" t="str">
        <f>VLOOKUP($H3,[0]!DB09,4,0)</f>
        <v>cm³</v>
      </c>
      <c r="N3" s="93">
        <f t="shared" si="1"/>
      </c>
      <c r="P3" s="39">
        <f t="shared" si="2"/>
        <v>111</v>
      </c>
      <c r="Q3" s="39">
        <f t="shared" si="2"/>
        <v>111</v>
      </c>
      <c r="R3" s="39">
        <f t="shared" si="2"/>
        <v>111</v>
      </c>
      <c r="S3" s="39">
        <f t="shared" si="2"/>
        <v>111</v>
      </c>
      <c r="T3" s="39">
        <f t="shared" si="2"/>
        <v>111</v>
      </c>
      <c r="U3" s="39">
        <f t="shared" si="2"/>
        <v>111</v>
      </c>
      <c r="W3" s="86">
        <v>105</v>
      </c>
      <c r="X3" s="86">
        <v>13</v>
      </c>
      <c r="Y3" s="86">
        <v>5</v>
      </c>
      <c r="Z3" s="86">
        <v>2</v>
      </c>
      <c r="AA3" s="86">
        <v>12</v>
      </c>
      <c r="AB3" s="86">
        <v>106</v>
      </c>
      <c r="AD3" s="89">
        <f t="shared" si="3"/>
        <v>0</v>
      </c>
      <c r="AE3" s="90">
        <f t="shared" si="4"/>
        <v>0</v>
      </c>
    </row>
    <row r="4" spans="1:31" ht="16.5" customHeight="1" thickBot="1">
      <c r="A4" s="63">
        <v>3</v>
      </c>
      <c r="B4" s="64" t="str">
        <f>VLOOKUP($A4,[0]!DB09,2,0)</f>
        <v>68dm³ 74cm³ </v>
      </c>
      <c r="C4" s="65" t="s">
        <v>10</v>
      </c>
      <c r="D4" s="66">
        <f>VLOOKUP($A4,[0]!DB09,3,0)</f>
        <v>68.074</v>
      </c>
      <c r="E4" s="67"/>
      <c r="F4" s="68" t="str">
        <f>VLOOKUP($A4,[0]!DB09,4,0)</f>
        <v>dm³</v>
      </c>
      <c r="G4" s="93">
        <f t="shared" si="0"/>
      </c>
      <c r="H4" s="63">
        <f t="shared" si="5"/>
        <v>15</v>
      </c>
      <c r="I4" s="64" t="str">
        <f>VLOOKUP($H4,[0]!DB09,2,0)</f>
        <v>27m³ 39cm³ </v>
      </c>
      <c r="J4" s="65" t="s">
        <v>10</v>
      </c>
      <c r="K4" s="66">
        <f>VLOOKUP($H4,[0]!DB09,3,0)</f>
        <v>27000.039</v>
      </c>
      <c r="L4" s="67"/>
      <c r="M4" s="68" t="str">
        <f>VLOOKUP($H4,[0]!DB09,4,0)</f>
        <v>dm³</v>
      </c>
      <c r="N4" s="93">
        <f t="shared" si="1"/>
      </c>
      <c r="P4" s="39">
        <f t="shared" si="2"/>
        <v>111</v>
      </c>
      <c r="Q4" s="39">
        <f t="shared" si="2"/>
        <v>111</v>
      </c>
      <c r="R4" s="39">
        <f t="shared" si="2"/>
        <v>111</v>
      </c>
      <c r="S4" s="39">
        <f t="shared" si="2"/>
        <v>111</v>
      </c>
      <c r="T4" s="39">
        <f t="shared" si="2"/>
        <v>111</v>
      </c>
      <c r="U4" s="39">
        <f t="shared" si="2"/>
        <v>111</v>
      </c>
      <c r="W4" s="86">
        <v>107</v>
      </c>
      <c r="X4" s="86">
        <v>10</v>
      </c>
      <c r="Y4" s="86">
        <v>108</v>
      </c>
      <c r="Z4" s="86">
        <v>109</v>
      </c>
      <c r="AA4" s="86">
        <v>23</v>
      </c>
      <c r="AB4" s="86">
        <v>110</v>
      </c>
      <c r="AD4" s="89">
        <f t="shared" si="3"/>
        <v>0</v>
      </c>
      <c r="AE4" s="90">
        <f t="shared" si="4"/>
        <v>0</v>
      </c>
    </row>
    <row r="5" spans="1:31" ht="16.5" customHeight="1" thickBot="1">
      <c r="A5" s="63">
        <v>4</v>
      </c>
      <c r="B5" s="64" t="str">
        <f>VLOOKUP($A5,[0]!DB09,2,0)</f>
        <v>80dm³ 97cm³ </v>
      </c>
      <c r="C5" s="65" t="s">
        <v>10</v>
      </c>
      <c r="D5" s="66">
        <f>VLOOKUP($A5,[0]!DB09,3,0)</f>
        <v>80097</v>
      </c>
      <c r="E5" s="67"/>
      <c r="F5" s="68" t="str">
        <f>VLOOKUP($A5,[0]!DB09,4,0)</f>
        <v>cm³</v>
      </c>
      <c r="G5" s="93">
        <f t="shared" si="0"/>
      </c>
      <c r="H5" s="63">
        <f t="shared" si="5"/>
        <v>16</v>
      </c>
      <c r="I5" s="64" t="str">
        <f>VLOOKUP($H5,[0]!DB09,2,0)</f>
        <v>53m³ 30dm³ </v>
      </c>
      <c r="J5" s="65" t="s">
        <v>10</v>
      </c>
      <c r="K5" s="66">
        <f>VLOOKUP($H5,[0]!DB09,3,0)</f>
        <v>53030</v>
      </c>
      <c r="L5" s="67"/>
      <c r="M5" s="68" t="str">
        <f>VLOOKUP($H5,[0]!DB09,4,0)</f>
        <v>dm³</v>
      </c>
      <c r="N5" s="93">
        <f t="shared" si="1"/>
      </c>
      <c r="P5" s="39">
        <f t="shared" si="2"/>
        <v>111</v>
      </c>
      <c r="Q5" s="39">
        <f t="shared" si="2"/>
        <v>111</v>
      </c>
      <c r="R5" s="39">
        <f t="shared" si="2"/>
        <v>111</v>
      </c>
      <c r="S5" s="39">
        <f t="shared" si="2"/>
        <v>111</v>
      </c>
      <c r="T5" s="39">
        <f t="shared" si="2"/>
        <v>111</v>
      </c>
      <c r="U5" s="39">
        <f t="shared" si="2"/>
        <v>111</v>
      </c>
      <c r="W5" s="86">
        <v>2</v>
      </c>
      <c r="X5" s="86">
        <v>111</v>
      </c>
      <c r="Y5" s="86">
        <v>22</v>
      </c>
      <c r="Z5" s="86">
        <v>7</v>
      </c>
      <c r="AA5" s="86">
        <v>112</v>
      </c>
      <c r="AB5" s="86">
        <v>15</v>
      </c>
      <c r="AD5" s="89">
        <f t="shared" si="3"/>
        <v>0</v>
      </c>
      <c r="AE5" s="90">
        <f t="shared" si="4"/>
        <v>0</v>
      </c>
    </row>
    <row r="6" spans="1:31" ht="16.5" customHeight="1" thickBot="1">
      <c r="A6" s="63">
        <v>5</v>
      </c>
      <c r="B6" s="64" t="str">
        <f>VLOOKUP($A6,[0]!DB09,2,0)</f>
        <v>14dm³ </v>
      </c>
      <c r="C6" s="65" t="s">
        <v>10</v>
      </c>
      <c r="D6" s="66">
        <f>VLOOKUP($A6,[0]!DB09,3,0)</f>
        <v>0.014</v>
      </c>
      <c r="E6" s="67"/>
      <c r="F6" s="68" t="str">
        <f>VLOOKUP($A6,[0]!DB09,4,0)</f>
        <v>m³</v>
      </c>
      <c r="G6" s="93">
        <f t="shared" si="0"/>
      </c>
      <c r="H6" s="63">
        <f t="shared" si="5"/>
        <v>17</v>
      </c>
      <c r="I6" s="64" t="str">
        <f>VLOOKUP($H6,[0]!DB09,2,0)</f>
        <v>20dm³ 37cm³ </v>
      </c>
      <c r="J6" s="65" t="s">
        <v>10</v>
      </c>
      <c r="K6" s="66">
        <f>VLOOKUP($H6,[0]!DB09,3,0)</f>
        <v>20037</v>
      </c>
      <c r="L6" s="67"/>
      <c r="M6" s="68" t="str">
        <f>VLOOKUP($H6,[0]!DB09,4,0)</f>
        <v>cm³</v>
      </c>
      <c r="N6" s="93">
        <f t="shared" si="1"/>
      </c>
      <c r="P6" s="39">
        <f t="shared" si="2"/>
        <v>111</v>
      </c>
      <c r="Q6" s="39">
        <f t="shared" si="2"/>
        <v>111</v>
      </c>
      <c r="R6" s="39">
        <f t="shared" si="2"/>
        <v>111</v>
      </c>
      <c r="S6" s="39">
        <f t="shared" si="2"/>
        <v>111</v>
      </c>
      <c r="T6" s="39">
        <f t="shared" si="2"/>
        <v>111</v>
      </c>
      <c r="U6" s="39">
        <f t="shared" si="2"/>
        <v>111</v>
      </c>
      <c r="W6" s="86">
        <v>18</v>
      </c>
      <c r="X6" s="86">
        <v>113</v>
      </c>
      <c r="Y6" s="86">
        <v>16</v>
      </c>
      <c r="Z6" s="86">
        <v>24</v>
      </c>
      <c r="AA6" s="86">
        <v>114</v>
      </c>
      <c r="AB6" s="86">
        <v>19</v>
      </c>
      <c r="AD6" s="89">
        <f t="shared" si="3"/>
        <v>0</v>
      </c>
      <c r="AE6" s="90">
        <f t="shared" si="4"/>
        <v>0</v>
      </c>
    </row>
    <row r="7" spans="1:31" ht="16.5" customHeight="1" thickBot="1">
      <c r="A7" s="63">
        <v>6</v>
      </c>
      <c r="B7" s="64" t="str">
        <f>VLOOKUP($A7,[0]!DB09,2,0)</f>
        <v>44m³ 72dm³ </v>
      </c>
      <c r="C7" s="65" t="s">
        <v>10</v>
      </c>
      <c r="D7" s="66">
        <f>VLOOKUP($A7,[0]!DB09,3,0)</f>
        <v>44.072</v>
      </c>
      <c r="E7" s="67"/>
      <c r="F7" s="68" t="str">
        <f>VLOOKUP($A7,[0]!DB09,4,0)</f>
        <v>m³</v>
      </c>
      <c r="G7" s="93">
        <f t="shared" si="0"/>
      </c>
      <c r="H7" s="63">
        <f t="shared" si="5"/>
        <v>18</v>
      </c>
      <c r="I7" s="64" t="str">
        <f>VLOOKUP($H7,[0]!DB09,2,0)</f>
        <v>3cm³ 143mm³ </v>
      </c>
      <c r="J7" s="65" t="s">
        <v>10</v>
      </c>
      <c r="K7" s="66">
        <f>VLOOKUP($H7,[0]!DB09,3,0)</f>
        <v>0.003143</v>
      </c>
      <c r="L7" s="67"/>
      <c r="M7" s="68" t="str">
        <f>VLOOKUP($H7,[0]!DB09,4,0)</f>
        <v>dm³</v>
      </c>
      <c r="N7" s="93">
        <f t="shared" si="1"/>
      </c>
      <c r="P7" s="39">
        <f t="shared" si="2"/>
        <v>111</v>
      </c>
      <c r="Q7" s="39">
        <f t="shared" si="2"/>
        <v>111</v>
      </c>
      <c r="R7" s="39">
        <f t="shared" si="2"/>
        <v>111</v>
      </c>
      <c r="S7" s="39">
        <f t="shared" si="2"/>
        <v>111</v>
      </c>
      <c r="T7" s="39">
        <f t="shared" si="2"/>
        <v>111</v>
      </c>
      <c r="U7" s="39">
        <f t="shared" si="2"/>
        <v>111</v>
      </c>
      <c r="W7" s="86">
        <v>115</v>
      </c>
      <c r="X7" s="86">
        <v>8</v>
      </c>
      <c r="Y7" s="86">
        <v>116</v>
      </c>
      <c r="Z7" s="86">
        <v>117</v>
      </c>
      <c r="AA7" s="86">
        <v>14</v>
      </c>
      <c r="AB7" s="86">
        <v>118</v>
      </c>
      <c r="AD7" s="89">
        <f t="shared" si="3"/>
        <v>0</v>
      </c>
      <c r="AE7" s="90">
        <f t="shared" si="4"/>
        <v>0</v>
      </c>
    </row>
    <row r="8" spans="1:31" ht="16.5" customHeight="1" thickBot="1">
      <c r="A8" s="63">
        <v>7</v>
      </c>
      <c r="B8" s="64" t="str">
        <f>VLOOKUP($A8,[0]!DB09,2,0)</f>
        <v>41cm³ 150mm³ </v>
      </c>
      <c r="C8" s="65" t="s">
        <v>10</v>
      </c>
      <c r="D8" s="66">
        <f>VLOOKUP($A8,[0]!DB09,3,0)</f>
        <v>41.15</v>
      </c>
      <c r="E8" s="67"/>
      <c r="F8" s="68" t="str">
        <f>VLOOKUP($A8,[0]!DB09,4,0)</f>
        <v>cm³</v>
      </c>
      <c r="G8" s="93">
        <f t="shared" si="0"/>
      </c>
      <c r="H8" s="63">
        <f t="shared" si="5"/>
        <v>19</v>
      </c>
      <c r="I8" s="64" t="str">
        <f>VLOOKUP($H8,[0]!DB09,2,0)</f>
        <v>63m³ 9dm³ </v>
      </c>
      <c r="J8" s="65" t="s">
        <v>10</v>
      </c>
      <c r="K8" s="66">
        <f>VLOOKUP($H8,[0]!DB09,3,0)</f>
        <v>63009</v>
      </c>
      <c r="L8" s="67"/>
      <c r="M8" s="68" t="str">
        <f>VLOOKUP($H8,[0]!DB09,4,0)</f>
        <v>dm³</v>
      </c>
      <c r="N8" s="93">
        <f t="shared" si="1"/>
      </c>
      <c r="P8" s="39">
        <f t="shared" si="2"/>
        <v>111</v>
      </c>
      <c r="Q8" s="39">
        <f t="shared" si="2"/>
        <v>111</v>
      </c>
      <c r="R8" s="39">
        <f t="shared" si="2"/>
        <v>111</v>
      </c>
      <c r="S8" s="39">
        <f t="shared" si="2"/>
        <v>111</v>
      </c>
      <c r="T8" s="39">
        <f t="shared" si="2"/>
        <v>111</v>
      </c>
      <c r="U8" s="39">
        <f t="shared" si="2"/>
        <v>111</v>
      </c>
      <c r="W8" s="86">
        <v>119</v>
      </c>
      <c r="X8" s="86">
        <v>9</v>
      </c>
      <c r="Y8" s="86">
        <v>21</v>
      </c>
      <c r="Z8" s="86">
        <v>6</v>
      </c>
      <c r="AA8" s="86">
        <v>11</v>
      </c>
      <c r="AB8" s="86">
        <v>120</v>
      </c>
      <c r="AD8" s="89">
        <f t="shared" si="3"/>
        <v>0</v>
      </c>
      <c r="AE8" s="90">
        <f t="shared" si="4"/>
        <v>0</v>
      </c>
    </row>
    <row r="9" spans="1:31" ht="16.5" customHeight="1" thickBot="1">
      <c r="A9" s="63">
        <v>8</v>
      </c>
      <c r="B9" s="64" t="str">
        <f>VLOOKUP($A9,[0]!DB09,2,0)</f>
        <v>63dm³ 814cm³ </v>
      </c>
      <c r="C9" s="65" t="s">
        <v>10</v>
      </c>
      <c r="D9" s="66">
        <f>VLOOKUP($A9,[0]!DB09,3,0)</f>
        <v>63.814</v>
      </c>
      <c r="E9" s="67"/>
      <c r="F9" s="68" t="str">
        <f>VLOOKUP($A9,[0]!DB09,4,0)</f>
        <v>dm³</v>
      </c>
      <c r="G9" s="93">
        <f t="shared" si="0"/>
      </c>
      <c r="H9" s="63">
        <f t="shared" si="5"/>
        <v>20</v>
      </c>
      <c r="I9" s="64" t="str">
        <f>VLOOKUP($H9,[0]!DB09,2,0)</f>
        <v>2dm³ 15cm³ </v>
      </c>
      <c r="J9" s="65" t="s">
        <v>10</v>
      </c>
      <c r="K9" s="66">
        <f>VLOOKUP($H9,[0]!DB09,3,0)</f>
        <v>2.015</v>
      </c>
      <c r="L9" s="67"/>
      <c r="M9" s="68" t="str">
        <f>VLOOKUP($H9,[0]!DB09,4,0)</f>
        <v>dm³</v>
      </c>
      <c r="N9" s="93">
        <f t="shared" si="1"/>
      </c>
      <c r="P9" s="39">
        <f t="shared" si="2"/>
        <v>111</v>
      </c>
      <c r="Q9" s="39">
        <f t="shared" si="2"/>
        <v>111</v>
      </c>
      <c r="R9" s="39">
        <f t="shared" si="2"/>
        <v>111</v>
      </c>
      <c r="S9" s="39">
        <f t="shared" si="2"/>
        <v>111</v>
      </c>
      <c r="T9" s="39">
        <f t="shared" si="2"/>
        <v>111</v>
      </c>
      <c r="U9" s="39">
        <f t="shared" si="2"/>
        <v>111</v>
      </c>
      <c r="W9" s="86">
        <v>3</v>
      </c>
      <c r="X9" s="86">
        <v>121</v>
      </c>
      <c r="Y9" s="86">
        <v>122</v>
      </c>
      <c r="Z9" s="86">
        <v>123</v>
      </c>
      <c r="AA9" s="86">
        <v>124</v>
      </c>
      <c r="AB9" s="86">
        <v>1</v>
      </c>
      <c r="AD9" s="89">
        <f t="shared" si="3"/>
        <v>0</v>
      </c>
      <c r="AE9" s="90">
        <f t="shared" si="4"/>
        <v>0</v>
      </c>
    </row>
    <row r="10" spans="1:31" ht="16.5" customHeight="1" thickBot="1">
      <c r="A10" s="63">
        <v>9</v>
      </c>
      <c r="B10" s="64" t="str">
        <f>VLOOKUP($A10,[0]!DB09,2,0)</f>
        <v>14m³ 44cm³ </v>
      </c>
      <c r="C10" s="65" t="s">
        <v>10</v>
      </c>
      <c r="D10" s="66">
        <f>VLOOKUP($A10,[0]!DB09,3,0)</f>
        <v>14000.044</v>
      </c>
      <c r="E10" s="67"/>
      <c r="F10" s="68" t="str">
        <f>VLOOKUP($A10,[0]!DB09,4,0)</f>
        <v>dm³</v>
      </c>
      <c r="G10" s="93">
        <f t="shared" si="0"/>
      </c>
      <c r="H10" s="63">
        <f t="shared" si="5"/>
        <v>21</v>
      </c>
      <c r="I10" s="64" t="str">
        <f>VLOOKUP($H10,[0]!DB09,2,0)</f>
        <v>3m³ 7dm³ 98cm³ </v>
      </c>
      <c r="J10" s="65" t="s">
        <v>10</v>
      </c>
      <c r="K10" s="66">
        <f>VLOOKUP($H10,[0]!DB09,3,0)</f>
        <v>3007098</v>
      </c>
      <c r="L10" s="67"/>
      <c r="M10" s="68" t="str">
        <f>VLOOKUP($H10,[0]!DB09,4,0)</f>
        <v>cm³</v>
      </c>
      <c r="N10" s="93">
        <f t="shared" si="1"/>
      </c>
      <c r="AD10" s="89">
        <f t="shared" si="3"/>
        <v>0</v>
      </c>
      <c r="AE10" s="90">
        <f t="shared" si="4"/>
        <v>0</v>
      </c>
    </row>
    <row r="11" spans="1:31" ht="16.5" customHeight="1">
      <c r="A11" s="63">
        <v>10</v>
      </c>
      <c r="B11" s="69" t="str">
        <f>VLOOKUP($A11,[0]!DB09,2,0)</f>
        <v>6dm³ 72cm³ </v>
      </c>
      <c r="C11" s="65" t="s">
        <v>10</v>
      </c>
      <c r="D11" s="70">
        <f>VLOOKUP($A11,[0]!DB09,3,0)</f>
        <v>6072</v>
      </c>
      <c r="E11" s="67"/>
      <c r="F11" s="68" t="str">
        <f>VLOOKUP($A11,[0]!DB09,4,0)</f>
        <v>cm³</v>
      </c>
      <c r="G11" s="93">
        <f t="shared" si="0"/>
      </c>
      <c r="H11" s="63">
        <f t="shared" si="5"/>
        <v>22</v>
      </c>
      <c r="I11" s="64" t="str">
        <f>VLOOKUP($H11,[0]!DB09,2,0)</f>
        <v>5m³ 3dm³ 4cm³ </v>
      </c>
      <c r="J11" s="65" t="s">
        <v>10</v>
      </c>
      <c r="K11" s="66">
        <f>VLOOKUP($H11,[0]!DB09,3,0)</f>
        <v>5.003004</v>
      </c>
      <c r="L11" s="67"/>
      <c r="M11" s="68" t="str">
        <f>VLOOKUP($H11,[0]!DB09,4,0)</f>
        <v>m³</v>
      </c>
      <c r="N11" s="93">
        <f t="shared" si="1"/>
      </c>
      <c r="P11" s="100" t="s">
        <v>15</v>
      </c>
      <c r="Q11" s="112" t="s">
        <v>17</v>
      </c>
      <c r="R11" s="116"/>
      <c r="S11" s="112" t="s">
        <v>25</v>
      </c>
      <c r="T11" s="116"/>
      <c r="U11" s="112" t="s">
        <v>37</v>
      </c>
      <c r="V11" s="113"/>
      <c r="AD11" s="89">
        <f t="shared" si="3"/>
        <v>0</v>
      </c>
      <c r="AE11" s="90">
        <f t="shared" si="4"/>
        <v>0</v>
      </c>
    </row>
    <row r="12" spans="1:31" ht="16.5" customHeight="1" thickBot="1">
      <c r="A12" s="63">
        <v>11</v>
      </c>
      <c r="B12" s="64" t="str">
        <f>VLOOKUP($A12,[0]!DB09,2,0)</f>
        <v>6m³ 714dm³ </v>
      </c>
      <c r="C12" s="65" t="s">
        <v>10</v>
      </c>
      <c r="D12" s="66">
        <f>VLOOKUP($A12,[0]!DB09,3,0)</f>
        <v>6.714</v>
      </c>
      <c r="E12" s="67"/>
      <c r="F12" s="68" t="str">
        <f>VLOOKUP($A12,[0]!DB09,4,0)</f>
        <v>m³</v>
      </c>
      <c r="G12" s="93">
        <f t="shared" si="0"/>
      </c>
      <c r="H12" s="63">
        <f t="shared" si="5"/>
        <v>23</v>
      </c>
      <c r="I12" s="64" t="str">
        <f>VLOOKUP($H12,[0]!DB09,2,0)</f>
        <v>61m³ 872cm³ </v>
      </c>
      <c r="J12" s="65" t="s">
        <v>10</v>
      </c>
      <c r="K12" s="66">
        <f>VLOOKUP($H12,[0]!DB09,3,0)</f>
        <v>61000872</v>
      </c>
      <c r="L12" s="67"/>
      <c r="M12" s="68" t="str">
        <f>VLOOKUP($H12,[0]!DB09,4,0)</f>
        <v>cm³</v>
      </c>
      <c r="N12" s="93">
        <f t="shared" si="1"/>
      </c>
      <c r="P12" s="103"/>
      <c r="Q12" s="114" t="s">
        <v>255</v>
      </c>
      <c r="R12" s="117"/>
      <c r="S12" s="114" t="s">
        <v>255</v>
      </c>
      <c r="T12" s="117"/>
      <c r="U12" s="114" t="s">
        <v>255</v>
      </c>
      <c r="V12" s="115"/>
      <c r="AD12" s="89">
        <f t="shared" si="3"/>
        <v>0</v>
      </c>
      <c r="AE12" s="90">
        <f t="shared" si="4"/>
        <v>0</v>
      </c>
    </row>
    <row r="13" spans="1:31" ht="16.5" customHeight="1" thickBot="1">
      <c r="A13" s="71">
        <v>12</v>
      </c>
      <c r="B13" s="72" t="str">
        <f>VLOOKUP($A13,[0]!DB09,2,0)</f>
        <v>982dm³ 28cm³ </v>
      </c>
      <c r="C13" s="73" t="s">
        <v>10</v>
      </c>
      <c r="D13" s="74">
        <f>VLOOKUP($A13,[0]!DB09,3,0)</f>
        <v>0.982028</v>
      </c>
      <c r="E13" s="75"/>
      <c r="F13" s="76" t="str">
        <f>VLOOKUP($A13,[0]!DB09,4,0)</f>
        <v>m³</v>
      </c>
      <c r="G13" s="93">
        <f t="shared" si="0"/>
      </c>
      <c r="H13" s="71">
        <f t="shared" si="5"/>
        <v>24</v>
      </c>
      <c r="I13" s="72" t="str">
        <f>VLOOKUP($H13,[0]!DB09,2,0)</f>
        <v>1dm³ 1cm³ 993mm³ </v>
      </c>
      <c r="J13" s="73" t="s">
        <v>10</v>
      </c>
      <c r="K13" s="74">
        <f>VLOOKUP($H13,[0]!DB09,3,0)</f>
        <v>1001.993</v>
      </c>
      <c r="L13" s="75"/>
      <c r="M13" s="76" t="str">
        <f>VLOOKUP($H13,[0]!DB09,4,0)</f>
        <v>cm³</v>
      </c>
      <c r="N13" s="93">
        <f t="shared" si="1"/>
      </c>
      <c r="AD13" s="91">
        <f t="shared" si="3"/>
        <v>0</v>
      </c>
      <c r="AE13" s="92">
        <f t="shared" si="4"/>
        <v>0</v>
      </c>
    </row>
  </sheetData>
  <sheetProtection sheet="1" objects="1" scenarios="1" selectLockedCells="1"/>
  <mergeCells count="8">
    <mergeCell ref="Q12:R12"/>
    <mergeCell ref="S12:T12"/>
    <mergeCell ref="U12:V12"/>
    <mergeCell ref="P1:U1"/>
    <mergeCell ref="W1:AB1"/>
    <mergeCell ref="Q11:R11"/>
    <mergeCell ref="S11:T11"/>
    <mergeCell ref="U11:V11"/>
  </mergeCells>
  <conditionalFormatting sqref="G2:G13 N2:N13">
    <cfRule type="cellIs" priority="1" dxfId="5" operator="equal" stopIfTrue="1">
      <formula>"P"</formula>
    </cfRule>
    <cfRule type="cellIs" priority="2" dxfId="10" operator="equal" stopIfTrue="1">
      <formula>"O"</formula>
    </cfRule>
  </conditionalFormatting>
  <conditionalFormatting sqref="W2:AB9">
    <cfRule type="cellIs" priority="3" dxfId="2" operator="equal" stopIfTrue="1">
      <formula>0</formula>
    </cfRule>
    <cfRule type="cellIs" priority="4" dxfId="1" operator="lessThan" stopIfTrue="1">
      <formula>100</formula>
    </cfRule>
    <cfRule type="cellIs" priority="5" dxfId="0" operator="greaterThan" stopIfTrue="1">
      <formula>100</formula>
    </cfRule>
  </conditionalFormatting>
  <conditionalFormatting sqref="P2:U9">
    <cfRule type="cellIs" priority="6" dxfId="2" operator="equal" stopIfTrue="1">
      <formula>0</formula>
    </cfRule>
    <cfRule type="cellIs" priority="7" dxfId="5" operator="lessThan" stopIfTrue="1">
      <formula>100</formula>
    </cfRule>
    <cfRule type="cellIs" priority="8" dxfId="0" operator="greaterThan" stopIfTrue="1">
      <formula>100</formula>
    </cfRule>
  </conditionalFormatting>
  <conditionalFormatting sqref="E2:E13 L2:L13">
    <cfRule type="cellIs" priority="9" dxfId="3" operator="equal" stopIfTrue="1">
      <formula>0</formula>
    </cfRule>
  </conditionalFormatting>
  <printOptions/>
  <pageMargins left="0.53" right="0.19" top="0.56" bottom="0.984251969" header="0.4921259845" footer="0.4921259845"/>
  <pageSetup horizontalDpi="300" verticalDpi="300" orientation="portrait" paperSize="9" scale="90" r:id="rId2"/>
  <headerFooter alignWithMargins="0">
    <oddFooter>&amp;R&amp;"Courier New,Standard"&amp;8Ui - &amp;F/&amp;A - &amp;D -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x90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M.Uitz</dc:creator>
  <cp:keywords/>
  <dc:description/>
  <cp:lastModifiedBy>Senn</cp:lastModifiedBy>
  <cp:lastPrinted>2005-05-23T04:24:30Z</cp:lastPrinted>
  <dcterms:created xsi:type="dcterms:W3CDTF">2005-05-22T12:23:15Z</dcterms:created>
  <dcterms:modified xsi:type="dcterms:W3CDTF">2010-05-04T15:00:38Z</dcterms:modified>
  <cp:category/>
  <cp:version/>
  <cp:contentType/>
  <cp:contentStatus/>
</cp:coreProperties>
</file>